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elliott\Desktop\City Courses\Week 3\"/>
    </mc:Choice>
  </mc:AlternateContent>
  <bookViews>
    <workbookView minimized="1" xWindow="0" yWindow="0" windowWidth="14380" windowHeight="4090" activeTab="4"/>
  </bookViews>
  <sheets>
    <sheet name="Main" sheetId="1" r:id="rId1"/>
    <sheet name="Sheet1" sheetId="5" r:id="rId2"/>
    <sheet name="Budget" sheetId="2" r:id="rId3"/>
    <sheet name="KPIs" sheetId="3" r:id="rId4"/>
    <sheet name="ROI" sheetId="4" r:id="rId5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3" l="1"/>
  <c r="Q12" i="3"/>
  <c r="M12" i="3"/>
  <c r="I12" i="3"/>
  <c r="E12" i="3"/>
  <c r="V9" i="3"/>
  <c r="R9" i="3"/>
  <c r="N9" i="3"/>
  <c r="J9" i="3"/>
  <c r="F9" i="3"/>
  <c r="V10" i="3"/>
  <c r="N10" i="3"/>
  <c r="W6" i="3"/>
  <c r="W12" i="3" s="1"/>
  <c r="V6" i="3"/>
  <c r="V12" i="3" s="1"/>
  <c r="U6" i="3"/>
  <c r="U9" i="3" s="1"/>
  <c r="T6" i="3"/>
  <c r="T9" i="3" s="1"/>
  <c r="S6" i="3"/>
  <c r="S12" i="3" s="1"/>
  <c r="R6" i="3"/>
  <c r="R12" i="3" s="1"/>
  <c r="Q6" i="3"/>
  <c r="Q9" i="3" s="1"/>
  <c r="P6" i="3"/>
  <c r="P9" i="3" s="1"/>
  <c r="O6" i="3"/>
  <c r="O12" i="3" s="1"/>
  <c r="N6" i="3"/>
  <c r="N12" i="3" s="1"/>
  <c r="M6" i="3"/>
  <c r="M9" i="3" s="1"/>
  <c r="L6" i="3"/>
  <c r="L9" i="3" s="1"/>
  <c r="K6" i="3"/>
  <c r="K12" i="3" s="1"/>
  <c r="J6" i="3"/>
  <c r="J12" i="3" s="1"/>
  <c r="I6" i="3"/>
  <c r="I9" i="3" s="1"/>
  <c r="H6" i="3"/>
  <c r="H9" i="3" s="1"/>
  <c r="G6" i="3"/>
  <c r="G12" i="3" s="1"/>
  <c r="F6" i="3"/>
  <c r="F12" i="3" s="1"/>
  <c r="E6" i="3"/>
  <c r="E9" i="3" s="1"/>
  <c r="D6" i="3"/>
  <c r="D9" i="3" s="1"/>
  <c r="C6" i="3"/>
  <c r="C12" i="3" s="1"/>
  <c r="B6" i="3"/>
  <c r="B9" i="3" s="1"/>
  <c r="B8" i="2"/>
  <c r="B5" i="3" s="1"/>
  <c r="D10" i="3" l="1"/>
  <c r="P10" i="3"/>
  <c r="T10" i="3"/>
  <c r="L10" i="3"/>
  <c r="D12" i="3"/>
  <c r="H12" i="3"/>
  <c r="L12" i="3"/>
  <c r="P12" i="3"/>
  <c r="T12" i="3"/>
  <c r="F10" i="3"/>
  <c r="C9" i="3"/>
  <c r="G9" i="3"/>
  <c r="K9" i="3"/>
  <c r="K10" i="3" s="1"/>
  <c r="O9" i="3"/>
  <c r="S9" i="3"/>
  <c r="W9" i="3"/>
  <c r="J10" i="3"/>
  <c r="R10" i="3"/>
  <c r="H10" i="3"/>
  <c r="I10" i="3"/>
  <c r="U10" i="3"/>
  <c r="Q10" i="3"/>
  <c r="C10" i="3"/>
  <c r="G10" i="3"/>
  <c r="O10" i="3"/>
  <c r="S10" i="3"/>
  <c r="W10" i="3"/>
  <c r="E10" i="3"/>
  <c r="M10" i="3"/>
  <c r="B10" i="3"/>
  <c r="B14" i="3"/>
  <c r="B12" i="3"/>
  <c r="B7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B11" i="3" l="1"/>
  <c r="B16" i="3"/>
  <c r="B13" i="3"/>
  <c r="B15" i="3"/>
  <c r="C2" i="2"/>
  <c r="C8" i="2" l="1"/>
  <c r="D2" i="2"/>
  <c r="C15" i="3" l="1"/>
  <c r="C16" i="3"/>
  <c r="C14" i="3"/>
  <c r="E2" i="2"/>
  <c r="D8" i="2"/>
  <c r="C5" i="3"/>
  <c r="C7" i="3"/>
  <c r="C13" i="3"/>
  <c r="C11" i="3"/>
  <c r="D14" i="3" l="1"/>
  <c r="D15" i="3"/>
  <c r="D16" i="3"/>
  <c r="D5" i="3"/>
  <c r="D7" i="3"/>
  <c r="D13" i="3"/>
  <c r="D11" i="3"/>
  <c r="F2" i="2"/>
  <c r="E8" i="2"/>
  <c r="E15" i="3" l="1"/>
  <c r="E14" i="3"/>
  <c r="E16" i="3"/>
  <c r="E5" i="3"/>
  <c r="E7" i="3"/>
  <c r="E11" i="3"/>
  <c r="E13" i="3"/>
  <c r="F8" i="2"/>
  <c r="G2" i="2"/>
  <c r="F14" i="3" l="1"/>
  <c r="F15" i="3"/>
  <c r="F16" i="3"/>
  <c r="G8" i="2"/>
  <c r="H2" i="2"/>
  <c r="F5" i="3"/>
  <c r="F7" i="3"/>
  <c r="F13" i="3"/>
  <c r="F11" i="3"/>
  <c r="G14" i="3" l="1"/>
  <c r="G15" i="3"/>
  <c r="G16" i="3"/>
  <c r="I2" i="2"/>
  <c r="H8" i="2"/>
  <c r="G5" i="3"/>
  <c r="G7" i="3"/>
  <c r="G13" i="3"/>
  <c r="G11" i="3"/>
  <c r="H14" i="3" l="1"/>
  <c r="H16" i="3"/>
  <c r="H15" i="3"/>
  <c r="H5" i="3"/>
  <c r="H7" i="3"/>
  <c r="H13" i="3"/>
  <c r="H11" i="3"/>
  <c r="J2" i="2"/>
  <c r="I8" i="2"/>
  <c r="I14" i="3" l="1"/>
  <c r="I15" i="3"/>
  <c r="I16" i="3"/>
  <c r="I5" i="3"/>
  <c r="I7" i="3"/>
  <c r="I13" i="3"/>
  <c r="I11" i="3"/>
  <c r="J8" i="2"/>
  <c r="K2" i="2"/>
  <c r="J15" i="3" l="1"/>
  <c r="J14" i="3"/>
  <c r="J16" i="3"/>
  <c r="K8" i="2"/>
  <c r="L2" i="2"/>
  <c r="J5" i="3"/>
  <c r="J7" i="3"/>
  <c r="J11" i="3"/>
  <c r="J13" i="3"/>
  <c r="K15" i="3" l="1"/>
  <c r="K16" i="3"/>
  <c r="K14" i="3"/>
  <c r="L8" i="2"/>
  <c r="M2" i="2"/>
  <c r="K5" i="3"/>
  <c r="K7" i="3"/>
  <c r="K11" i="3"/>
  <c r="K13" i="3"/>
  <c r="L14" i="3" l="1"/>
  <c r="L16" i="3"/>
  <c r="L15" i="3"/>
  <c r="M8" i="2"/>
  <c r="N2" i="2"/>
  <c r="L5" i="3"/>
  <c r="L7" i="3"/>
  <c r="L13" i="3"/>
  <c r="L11" i="3"/>
  <c r="M14" i="3" l="1"/>
  <c r="M15" i="3"/>
  <c r="M16" i="3"/>
  <c r="M5" i="3"/>
  <c r="M7" i="3"/>
  <c r="M13" i="3"/>
  <c r="M11" i="3"/>
  <c r="N8" i="2"/>
  <c r="O2" i="2"/>
  <c r="N16" i="3" l="1"/>
  <c r="N15" i="3"/>
  <c r="N14" i="3"/>
  <c r="O8" i="2"/>
  <c r="P2" i="2"/>
  <c r="N5" i="3"/>
  <c r="N7" i="3"/>
  <c r="N11" i="3"/>
  <c r="N13" i="3"/>
  <c r="O14" i="3" l="1"/>
  <c r="O15" i="3"/>
  <c r="O16" i="3"/>
  <c r="Q2" i="2"/>
  <c r="P8" i="2"/>
  <c r="O5" i="3"/>
  <c r="O7" i="3"/>
  <c r="O11" i="3"/>
  <c r="O13" i="3"/>
  <c r="P14" i="3" l="1"/>
  <c r="P15" i="3"/>
  <c r="P16" i="3"/>
  <c r="P5" i="3"/>
  <c r="P7" i="3"/>
  <c r="P13" i="3"/>
  <c r="P11" i="3"/>
  <c r="Q8" i="2"/>
  <c r="R2" i="2"/>
  <c r="Q14" i="3" l="1"/>
  <c r="Q15" i="3"/>
  <c r="Q16" i="3"/>
  <c r="R8" i="2"/>
  <c r="S2" i="2"/>
  <c r="Q5" i="3"/>
  <c r="Q7" i="3"/>
  <c r="Q13" i="3"/>
  <c r="Q11" i="3"/>
  <c r="R14" i="3" l="1"/>
  <c r="R15" i="3"/>
  <c r="R16" i="3"/>
  <c r="T2" i="2"/>
  <c r="S8" i="2"/>
  <c r="R5" i="3"/>
  <c r="R7" i="3"/>
  <c r="R13" i="3"/>
  <c r="R11" i="3"/>
  <c r="S15" i="3" l="1"/>
  <c r="S14" i="3"/>
  <c r="S16" i="3"/>
  <c r="S5" i="3"/>
  <c r="S7" i="3"/>
  <c r="S13" i="3"/>
  <c r="S11" i="3"/>
  <c r="U2" i="2"/>
  <c r="T8" i="2"/>
  <c r="T14" i="3" l="1"/>
  <c r="T16" i="3"/>
  <c r="T15" i="3"/>
  <c r="T5" i="3"/>
  <c r="T7" i="3"/>
  <c r="T13" i="3"/>
  <c r="T11" i="3"/>
  <c r="U8" i="2"/>
  <c r="V2" i="2"/>
  <c r="U15" i="3" l="1"/>
  <c r="U14" i="3"/>
  <c r="U16" i="3"/>
  <c r="V8" i="2"/>
  <c r="W2" i="2"/>
  <c r="U5" i="3"/>
  <c r="U7" i="3"/>
  <c r="U11" i="3"/>
  <c r="U13" i="3"/>
  <c r="V16" i="3" l="1"/>
  <c r="V14" i="3"/>
  <c r="V15" i="3"/>
  <c r="W8" i="2"/>
  <c r="X2" i="2"/>
  <c r="V5" i="3"/>
  <c r="V7" i="3"/>
  <c r="V13" i="3"/>
  <c r="V11" i="3"/>
  <c r="W14" i="3" l="1"/>
  <c r="W15" i="3"/>
  <c r="W16" i="3"/>
  <c r="Y2" i="2"/>
  <c r="Y8" i="2" s="1"/>
  <c r="X8" i="2"/>
  <c r="W5" i="3"/>
  <c r="W7" i="3"/>
  <c r="W13" i="3"/>
  <c r="W11" i="3"/>
</calcChain>
</file>

<file path=xl/sharedStrings.xml><?xml version="1.0" encoding="utf-8"?>
<sst xmlns="http://schemas.openxmlformats.org/spreadsheetml/2006/main" count="24" uniqueCount="24">
  <si>
    <t>Advertising</t>
  </si>
  <si>
    <t>Media planning</t>
  </si>
  <si>
    <t>Media buying</t>
  </si>
  <si>
    <t>KPI</t>
  </si>
  <si>
    <t>Visitors</t>
  </si>
  <si>
    <t>Website support</t>
  </si>
  <si>
    <t>SEO</t>
  </si>
  <si>
    <t>Sales enquiries</t>
  </si>
  <si>
    <t>Conversion Rate (*1000)</t>
  </si>
  <si>
    <t>Cost per lead</t>
  </si>
  <si>
    <t>Av New Sales Generated</t>
  </si>
  <si>
    <t>Av ROI from Gross Profit</t>
  </si>
  <si>
    <t>Av ROI from LTV</t>
  </si>
  <si>
    <t>Av Gross Profit Generated</t>
  </si>
  <si>
    <t>Av Gross Profit</t>
  </si>
  <si>
    <t>Av Client LTV (Sales)</t>
  </si>
  <si>
    <t>Av LTV Generated</t>
  </si>
  <si>
    <t>Email marketing</t>
  </si>
  <si>
    <t>Av Sale per Customer</t>
  </si>
  <si>
    <t>Monthly ROI / New Sales</t>
  </si>
  <si>
    <t>Monthly ROI / New LTV</t>
  </si>
  <si>
    <t>Monthly ROI / Gross Profit</t>
  </si>
  <si>
    <t>Cost per new Customer (CPA)</t>
  </si>
  <si>
    <t>New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</si>
</sst>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1" fillId="0" borderId="0" xfId="0" applyFont="1"/>
    <xf numFmtId="164" fontId="1" fillId="0" borderId="0" xfId="0" applyNumberFormat="1" applyFont="1"/>
    <xf numFmtId="10" fontId="1" fillId="0" borderId="0" xfId="0" applyNumberFormat="1" applyFont="1"/>
    <xf numFmtId="2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Visitors vs Quality Indicator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KPIs!$A$2</c:f>
              <c:strCache>
                <c:ptCount val="1"/>
                <c:pt idx="0">
                  <c:v>Visitors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KPIs!$B$1:$W$1</c:f>
              <c:numCache>
                <c:formatCode>mmm\-yy</c:formatCode>
                <c:ptCount val="22"/>
                <c:pt idx="0">
                  <c:v>41306</c:v>
                </c:pt>
                <c:pt idx="1">
                  <c:v>41334</c:v>
                </c:pt>
                <c:pt idx="2">
                  <c:v>41365</c:v>
                </c:pt>
                <c:pt idx="3">
                  <c:v>41395</c:v>
                </c:pt>
                <c:pt idx="4">
                  <c:v>41426</c:v>
                </c:pt>
                <c:pt idx="5">
                  <c:v>41456</c:v>
                </c:pt>
                <c:pt idx="6">
                  <c:v>41487</c:v>
                </c:pt>
                <c:pt idx="7">
                  <c:v>41518</c:v>
                </c:pt>
                <c:pt idx="8">
                  <c:v>41548</c:v>
                </c:pt>
                <c:pt idx="9">
                  <c:v>41579</c:v>
                </c:pt>
                <c:pt idx="10">
                  <c:v>41609</c:v>
                </c:pt>
                <c:pt idx="11">
                  <c:v>41640</c:v>
                </c:pt>
                <c:pt idx="12">
                  <c:v>41671</c:v>
                </c:pt>
                <c:pt idx="13">
                  <c:v>41699</c:v>
                </c:pt>
                <c:pt idx="14">
                  <c:v>41730</c:v>
                </c:pt>
                <c:pt idx="15">
                  <c:v>41760</c:v>
                </c:pt>
                <c:pt idx="16">
                  <c:v>41791</c:v>
                </c:pt>
                <c:pt idx="17">
                  <c:v>41821</c:v>
                </c:pt>
                <c:pt idx="18">
                  <c:v>41852</c:v>
                </c:pt>
                <c:pt idx="19">
                  <c:v>41883</c:v>
                </c:pt>
                <c:pt idx="20">
                  <c:v>41913</c:v>
                </c:pt>
                <c:pt idx="21">
                  <c:v>41944</c:v>
                </c:pt>
              </c:numCache>
            </c:numRef>
          </c:cat>
          <c:val>
            <c:numRef>
              <c:f>KPIs!$B$2:$W$2</c:f>
              <c:numCache>
                <c:formatCode>General</c:formatCode>
                <c:ptCount val="22"/>
                <c:pt idx="0">
                  <c:v>967</c:v>
                </c:pt>
                <c:pt idx="1">
                  <c:v>837</c:v>
                </c:pt>
                <c:pt idx="2">
                  <c:v>879</c:v>
                </c:pt>
                <c:pt idx="3">
                  <c:v>1328</c:v>
                </c:pt>
                <c:pt idx="4">
                  <c:v>1206</c:v>
                </c:pt>
                <c:pt idx="5">
                  <c:v>1431</c:v>
                </c:pt>
                <c:pt idx="6">
                  <c:v>1470</c:v>
                </c:pt>
                <c:pt idx="7">
                  <c:v>1485</c:v>
                </c:pt>
                <c:pt idx="8">
                  <c:v>1303</c:v>
                </c:pt>
                <c:pt idx="9">
                  <c:v>1389</c:v>
                </c:pt>
                <c:pt idx="10">
                  <c:v>1060</c:v>
                </c:pt>
                <c:pt idx="11">
                  <c:v>1495</c:v>
                </c:pt>
                <c:pt idx="12">
                  <c:v>1266</c:v>
                </c:pt>
                <c:pt idx="13">
                  <c:v>1643</c:v>
                </c:pt>
                <c:pt idx="14">
                  <c:v>1614</c:v>
                </c:pt>
                <c:pt idx="15">
                  <c:v>1555</c:v>
                </c:pt>
                <c:pt idx="16">
                  <c:v>1871</c:v>
                </c:pt>
                <c:pt idx="17">
                  <c:v>1945</c:v>
                </c:pt>
                <c:pt idx="18">
                  <c:v>1685</c:v>
                </c:pt>
                <c:pt idx="19">
                  <c:v>1480</c:v>
                </c:pt>
                <c:pt idx="20">
                  <c:v>1721</c:v>
                </c:pt>
                <c:pt idx="21">
                  <c:v>1641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6-4F07-A484-404AF53E56F9}"/>
            </c:ext>
          </c:extLst>
        </c:ser>
        <c:ser>
          <c:idx val="1"/>
          <c:order val="1"/>
          <c:tx>
            <c:strRef>
              <c:f>KPIs!$A$3</c:f>
              <c:strCache>
                <c:ptCount val="1"/>
                <c:pt idx="0">
                  <c:v>Conversion Rate (*1000)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KPIs!$B$1:$W$1</c:f>
              <c:numCache>
                <c:formatCode>mmm\-yy</c:formatCode>
                <c:ptCount val="22"/>
                <c:pt idx="0">
                  <c:v>41306</c:v>
                </c:pt>
                <c:pt idx="1">
                  <c:v>41334</c:v>
                </c:pt>
                <c:pt idx="2">
                  <c:v>41365</c:v>
                </c:pt>
                <c:pt idx="3">
                  <c:v>41395</c:v>
                </c:pt>
                <c:pt idx="4">
                  <c:v>41426</c:v>
                </c:pt>
                <c:pt idx="5">
                  <c:v>41456</c:v>
                </c:pt>
                <c:pt idx="6">
                  <c:v>41487</c:v>
                </c:pt>
                <c:pt idx="7">
                  <c:v>41518</c:v>
                </c:pt>
                <c:pt idx="8">
                  <c:v>41548</c:v>
                </c:pt>
                <c:pt idx="9">
                  <c:v>41579</c:v>
                </c:pt>
                <c:pt idx="10">
                  <c:v>41609</c:v>
                </c:pt>
                <c:pt idx="11">
                  <c:v>41640</c:v>
                </c:pt>
                <c:pt idx="12">
                  <c:v>41671</c:v>
                </c:pt>
                <c:pt idx="13">
                  <c:v>41699</c:v>
                </c:pt>
                <c:pt idx="14">
                  <c:v>41730</c:v>
                </c:pt>
                <c:pt idx="15">
                  <c:v>41760</c:v>
                </c:pt>
                <c:pt idx="16">
                  <c:v>41791</c:v>
                </c:pt>
                <c:pt idx="17">
                  <c:v>41821</c:v>
                </c:pt>
                <c:pt idx="18">
                  <c:v>41852</c:v>
                </c:pt>
                <c:pt idx="19">
                  <c:v>41883</c:v>
                </c:pt>
                <c:pt idx="20">
                  <c:v>41913</c:v>
                </c:pt>
                <c:pt idx="21">
                  <c:v>41944</c:v>
                </c:pt>
              </c:numCache>
            </c:numRef>
          </c:cat>
          <c:val>
            <c:numRef>
              <c:f>KPIs!$B$3:$W$3</c:f>
              <c:numCache>
                <c:formatCode>General</c:formatCode>
                <c:ptCount val="22"/>
                <c:pt idx="0">
                  <c:v>206.82523267838678</c:v>
                </c:pt>
                <c:pt idx="1">
                  <c:v>358.42293906810033</c:v>
                </c:pt>
                <c:pt idx="2">
                  <c:v>455.06257110352669</c:v>
                </c:pt>
                <c:pt idx="3">
                  <c:v>451.80722891566262</c:v>
                </c:pt>
                <c:pt idx="4">
                  <c:v>663.3499170812604</c:v>
                </c:pt>
                <c:pt idx="5">
                  <c:v>698.81201956673658</c:v>
                </c:pt>
                <c:pt idx="6">
                  <c:v>816.32653061224494</c:v>
                </c:pt>
                <c:pt idx="7">
                  <c:v>942.76094276094273</c:v>
                </c:pt>
                <c:pt idx="8">
                  <c:v>1227.9355333844974</c:v>
                </c:pt>
                <c:pt idx="9">
                  <c:v>1295.8963282937366</c:v>
                </c:pt>
                <c:pt idx="10">
                  <c:v>1792.4528301886792</c:v>
                </c:pt>
                <c:pt idx="11">
                  <c:v>1404.6822742474917</c:v>
                </c:pt>
                <c:pt idx="12">
                  <c:v>1816.7456556082147</c:v>
                </c:pt>
                <c:pt idx="13">
                  <c:v>1460.7425441265977</c:v>
                </c:pt>
                <c:pt idx="14">
                  <c:v>1548.9467162329618</c:v>
                </c:pt>
                <c:pt idx="15">
                  <c:v>1672.0257234726689</c:v>
                </c:pt>
                <c:pt idx="16">
                  <c:v>1443.0785676109033</c:v>
                </c:pt>
                <c:pt idx="17">
                  <c:v>1388.1748071979434</c:v>
                </c:pt>
                <c:pt idx="18">
                  <c:v>1661.721068249258</c:v>
                </c:pt>
                <c:pt idx="19">
                  <c:v>1959.4594594594596</c:v>
                </c:pt>
                <c:pt idx="20">
                  <c:v>1743.1725740848342</c:v>
                </c:pt>
                <c:pt idx="21">
                  <c:v>1828.1535648994516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6-4F07-A484-404AF53E5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802928"/>
        <c:axId val="863797488"/>
      </c:lineChart>
      <c:dateAx>
        <c:axId val="863802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797488"/>
        <c:crosses val="autoZero"/>
        <c:auto val="1"/>
        <c:lblOffset val="100"/>
        <c:baseTimeUnit val="months"/>
      </c:dateAx>
      <c:valAx>
        <c:axId val="86379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80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enquiries*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KPIs!$A$4</c:f>
              <c:strCache>
                <c:ptCount val="1"/>
                <c:pt idx="0">
                  <c:v>Sales enquiries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KPIs!$B$1:$W$1</c:f>
              <c:numCache>
                <c:formatCode>mmm\-yy</c:formatCode>
                <c:ptCount val="22"/>
                <c:pt idx="0">
                  <c:v>41306</c:v>
                </c:pt>
                <c:pt idx="1">
                  <c:v>41334</c:v>
                </c:pt>
                <c:pt idx="2">
                  <c:v>41365</c:v>
                </c:pt>
                <c:pt idx="3">
                  <c:v>41395</c:v>
                </c:pt>
                <c:pt idx="4">
                  <c:v>41426</c:v>
                </c:pt>
                <c:pt idx="5">
                  <c:v>41456</c:v>
                </c:pt>
                <c:pt idx="6">
                  <c:v>41487</c:v>
                </c:pt>
                <c:pt idx="7">
                  <c:v>41518</c:v>
                </c:pt>
                <c:pt idx="8">
                  <c:v>41548</c:v>
                </c:pt>
                <c:pt idx="9">
                  <c:v>41579</c:v>
                </c:pt>
                <c:pt idx="10">
                  <c:v>41609</c:v>
                </c:pt>
                <c:pt idx="11">
                  <c:v>41640</c:v>
                </c:pt>
                <c:pt idx="12">
                  <c:v>41671</c:v>
                </c:pt>
                <c:pt idx="13">
                  <c:v>41699</c:v>
                </c:pt>
                <c:pt idx="14">
                  <c:v>41730</c:v>
                </c:pt>
                <c:pt idx="15">
                  <c:v>41760</c:v>
                </c:pt>
                <c:pt idx="16">
                  <c:v>41791</c:v>
                </c:pt>
                <c:pt idx="17">
                  <c:v>41821</c:v>
                </c:pt>
                <c:pt idx="18">
                  <c:v>41852</c:v>
                </c:pt>
                <c:pt idx="19">
                  <c:v>41883</c:v>
                </c:pt>
                <c:pt idx="20">
                  <c:v>41913</c:v>
                </c:pt>
                <c:pt idx="21">
                  <c:v>41944</c:v>
                </c:pt>
              </c:numCache>
            </c:numRef>
          </c:cat>
          <c:val>
            <c:numRef>
              <c:f>KPIs!$B$4:$W$4</c:f>
              <c:numCache>
                <c:formatCode>General</c:formatCode>
                <c:ptCount val="2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19</c:v>
                </c:pt>
                <c:pt idx="11">
                  <c:v>21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E-46EA-ADA8-8036744E3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798576"/>
        <c:axId val="863795312"/>
      </c:lineChart>
      <c:dateAx>
        <c:axId val="863798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795312"/>
        <c:crosses val="autoZero"/>
        <c:auto val="1"/>
        <c:lblOffset val="100"/>
        <c:baseTimeUnit val="months"/>
      </c:dateAx>
      <c:valAx>
        <c:axId val="86379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79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Budget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Budget!$A$2</c:f>
              <c:strCache>
                <c:ptCount val="1"/>
                <c:pt idx="0">
                  <c:v>Advertising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Budget!$B$1:$Y$1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Budget!$B$2:$Y$2</c:f>
              <c:numCache>
                <c:formatCode>General</c:formatCode>
                <c:ptCount val="2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3-4741-8011-381E02F6C985}"/>
            </c:ext>
          </c:extLst>
        </c:ser>
        <c:ser>
          <c:idx val="1"/>
          <c:order val="1"/>
          <c:tx>
            <c:strRef>
              <c:f>Budget!$A$3</c:f>
              <c:strCache>
                <c:ptCount val="1"/>
                <c:pt idx="0">
                  <c:v>Media planning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Budget!$B$1:$Y$1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Budget!$B$3:$Y$3</c:f>
              <c:numCache>
                <c:formatCode>General</c:formatCode>
                <c:ptCount val="2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1500</c:v>
                </c:pt>
                <c:pt idx="19">
                  <c:v>1500</c:v>
                </c:pt>
                <c:pt idx="20">
                  <c:v>1500</c:v>
                </c:pt>
                <c:pt idx="21">
                  <c:v>1500</c:v>
                </c:pt>
                <c:pt idx="22">
                  <c:v>1500</c:v>
                </c:pt>
                <c:pt idx="2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3-4741-8011-381E02F6C985}"/>
            </c:ext>
          </c:extLst>
        </c:ser>
        <c:ser>
          <c:idx val="2"/>
          <c:order val="2"/>
          <c:tx>
            <c:strRef>
              <c:f>Budget!$A$4</c:f>
              <c:strCache>
                <c:ptCount val="1"/>
                <c:pt idx="0">
                  <c:v>Media buying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Budget!$B$1:$Y$1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Budget!$B$4:$Y$4</c:f>
              <c:numCache>
                <c:formatCode>General</c:formatCode>
                <c:ptCount val="2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1500</c:v>
                </c:pt>
                <c:pt idx="19">
                  <c:v>1500</c:v>
                </c:pt>
                <c:pt idx="20">
                  <c:v>1500</c:v>
                </c:pt>
                <c:pt idx="21">
                  <c:v>1500</c:v>
                </c:pt>
                <c:pt idx="22">
                  <c:v>1500</c:v>
                </c:pt>
                <c:pt idx="2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3-4741-8011-381E02F6C985}"/>
            </c:ext>
          </c:extLst>
        </c:ser>
        <c:ser>
          <c:idx val="3"/>
          <c:order val="3"/>
          <c:tx>
            <c:strRef>
              <c:f>Budget!$A$5</c:f>
              <c:strCache>
                <c:ptCount val="1"/>
                <c:pt idx="0">
                  <c:v>Email marketing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Budget!$B$1:$Y$1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Budget!$B$5:$Y$5</c:f>
              <c:numCache>
                <c:formatCode>General</c:formatCode>
                <c:ptCount val="24"/>
                <c:pt idx="0">
                  <c:v>800</c:v>
                </c:pt>
                <c:pt idx="1">
                  <c:v>800</c:v>
                </c:pt>
                <c:pt idx="2">
                  <c:v>800</c:v>
                </c:pt>
                <c:pt idx="3">
                  <c:v>800</c:v>
                </c:pt>
                <c:pt idx="4">
                  <c:v>800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1600</c:v>
                </c:pt>
                <c:pt idx="13">
                  <c:v>1600</c:v>
                </c:pt>
                <c:pt idx="14">
                  <c:v>1600</c:v>
                </c:pt>
                <c:pt idx="15">
                  <c:v>1600</c:v>
                </c:pt>
                <c:pt idx="16">
                  <c:v>1600</c:v>
                </c:pt>
                <c:pt idx="17">
                  <c:v>1600</c:v>
                </c:pt>
                <c:pt idx="18">
                  <c:v>1600</c:v>
                </c:pt>
                <c:pt idx="19">
                  <c:v>1600</c:v>
                </c:pt>
                <c:pt idx="20">
                  <c:v>1600</c:v>
                </c:pt>
                <c:pt idx="21">
                  <c:v>1600</c:v>
                </c:pt>
                <c:pt idx="22">
                  <c:v>1600</c:v>
                </c:pt>
                <c:pt idx="23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B3-4741-8011-381E02F6C985}"/>
            </c:ext>
          </c:extLst>
        </c:ser>
        <c:ser>
          <c:idx val="4"/>
          <c:order val="4"/>
          <c:tx>
            <c:strRef>
              <c:f>Budget!$A$6</c:f>
              <c:strCache>
                <c:ptCount val="1"/>
                <c:pt idx="0">
                  <c:v>Website support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Budget!$B$1:$Y$1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Budget!$B$6:$Y$6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1600</c:v>
                </c:pt>
                <c:pt idx="7">
                  <c:v>1600</c:v>
                </c:pt>
                <c:pt idx="8">
                  <c:v>1600</c:v>
                </c:pt>
                <c:pt idx="9">
                  <c:v>1600</c:v>
                </c:pt>
                <c:pt idx="10">
                  <c:v>1600</c:v>
                </c:pt>
                <c:pt idx="11">
                  <c:v>1600</c:v>
                </c:pt>
                <c:pt idx="12">
                  <c:v>1600</c:v>
                </c:pt>
                <c:pt idx="13">
                  <c:v>1600</c:v>
                </c:pt>
                <c:pt idx="14">
                  <c:v>1600</c:v>
                </c:pt>
                <c:pt idx="15">
                  <c:v>1600</c:v>
                </c:pt>
                <c:pt idx="16">
                  <c:v>1600</c:v>
                </c:pt>
                <c:pt idx="17">
                  <c:v>1600</c:v>
                </c:pt>
                <c:pt idx="18">
                  <c:v>1600</c:v>
                </c:pt>
                <c:pt idx="19">
                  <c:v>1600</c:v>
                </c:pt>
                <c:pt idx="20">
                  <c:v>1600</c:v>
                </c:pt>
                <c:pt idx="21">
                  <c:v>1600</c:v>
                </c:pt>
                <c:pt idx="22">
                  <c:v>1600</c:v>
                </c:pt>
                <c:pt idx="23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B3-4741-8011-381E02F6C985}"/>
            </c:ext>
          </c:extLst>
        </c:ser>
        <c:ser>
          <c:idx val="5"/>
          <c:order val="5"/>
          <c:tx>
            <c:strRef>
              <c:f>Budget!$A$7</c:f>
              <c:strCache>
                <c:ptCount val="1"/>
                <c:pt idx="0">
                  <c:v>SEO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Budget!$B$1:$Y$1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Budget!$B$7:$Y$7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1600</c:v>
                </c:pt>
                <c:pt idx="13">
                  <c:v>1600</c:v>
                </c:pt>
                <c:pt idx="14">
                  <c:v>1600</c:v>
                </c:pt>
                <c:pt idx="15">
                  <c:v>1600</c:v>
                </c:pt>
                <c:pt idx="16">
                  <c:v>1600</c:v>
                </c:pt>
                <c:pt idx="17">
                  <c:v>1600</c:v>
                </c:pt>
                <c:pt idx="18">
                  <c:v>1600</c:v>
                </c:pt>
                <c:pt idx="19">
                  <c:v>1600</c:v>
                </c:pt>
                <c:pt idx="20">
                  <c:v>1600</c:v>
                </c:pt>
                <c:pt idx="21">
                  <c:v>1600</c:v>
                </c:pt>
                <c:pt idx="22">
                  <c:v>1600</c:v>
                </c:pt>
                <c:pt idx="23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B3-4741-8011-381E02F6C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3798032"/>
        <c:axId val="863795856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Budget!$A$8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Budget!$B$1:$Y$1</c15:sqref>
                        </c15:formulaRef>
                      </c:ext>
                    </c:extLst>
                    <c:numCache>
                      <c:formatCode>mmm\-yy</c:formatCode>
                      <c:ptCount val="24"/>
                      <c:pt idx="0">
                        <c:v>41275</c:v>
                      </c:pt>
                      <c:pt idx="1">
                        <c:v>41306</c:v>
                      </c:pt>
                      <c:pt idx="2">
                        <c:v>41334</c:v>
                      </c:pt>
                      <c:pt idx="3">
                        <c:v>41365</c:v>
                      </c:pt>
                      <c:pt idx="4">
                        <c:v>41395</c:v>
                      </c:pt>
                      <c:pt idx="5">
                        <c:v>41426</c:v>
                      </c:pt>
                      <c:pt idx="6">
                        <c:v>41456</c:v>
                      </c:pt>
                      <c:pt idx="7">
                        <c:v>41487</c:v>
                      </c:pt>
                      <c:pt idx="8">
                        <c:v>41518</c:v>
                      </c:pt>
                      <c:pt idx="9">
                        <c:v>41548</c:v>
                      </c:pt>
                      <c:pt idx="10">
                        <c:v>41579</c:v>
                      </c:pt>
                      <c:pt idx="11">
                        <c:v>41609</c:v>
                      </c:pt>
                      <c:pt idx="12">
                        <c:v>41640</c:v>
                      </c:pt>
                      <c:pt idx="13">
                        <c:v>41671</c:v>
                      </c:pt>
                      <c:pt idx="14">
                        <c:v>41699</c:v>
                      </c:pt>
                      <c:pt idx="15">
                        <c:v>41730</c:v>
                      </c:pt>
                      <c:pt idx="16">
                        <c:v>41760</c:v>
                      </c:pt>
                      <c:pt idx="17">
                        <c:v>41791</c:v>
                      </c:pt>
                      <c:pt idx="18">
                        <c:v>41821</c:v>
                      </c:pt>
                      <c:pt idx="19">
                        <c:v>41852</c:v>
                      </c:pt>
                      <c:pt idx="20">
                        <c:v>41883</c:v>
                      </c:pt>
                      <c:pt idx="21">
                        <c:v>41913</c:v>
                      </c:pt>
                      <c:pt idx="22">
                        <c:v>41944</c:v>
                      </c:pt>
                      <c:pt idx="23">
                        <c:v>41974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Budget!$B$8:$Y$8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13800</c:v>
                      </c:pt>
                      <c:pt idx="1">
                        <c:v>13800</c:v>
                      </c:pt>
                      <c:pt idx="2">
                        <c:v>13800</c:v>
                      </c:pt>
                      <c:pt idx="3">
                        <c:v>13800</c:v>
                      </c:pt>
                      <c:pt idx="4">
                        <c:v>13800</c:v>
                      </c:pt>
                      <c:pt idx="5">
                        <c:v>13800</c:v>
                      </c:pt>
                      <c:pt idx="6">
                        <c:v>16200</c:v>
                      </c:pt>
                      <c:pt idx="7">
                        <c:v>16200</c:v>
                      </c:pt>
                      <c:pt idx="8">
                        <c:v>16200</c:v>
                      </c:pt>
                      <c:pt idx="9">
                        <c:v>16200</c:v>
                      </c:pt>
                      <c:pt idx="10">
                        <c:v>16200</c:v>
                      </c:pt>
                      <c:pt idx="11">
                        <c:v>16200</c:v>
                      </c:pt>
                      <c:pt idx="12">
                        <c:v>17800</c:v>
                      </c:pt>
                      <c:pt idx="13">
                        <c:v>17800</c:v>
                      </c:pt>
                      <c:pt idx="14">
                        <c:v>17800</c:v>
                      </c:pt>
                      <c:pt idx="15">
                        <c:v>17800</c:v>
                      </c:pt>
                      <c:pt idx="16">
                        <c:v>17800</c:v>
                      </c:pt>
                      <c:pt idx="17">
                        <c:v>17800</c:v>
                      </c:pt>
                      <c:pt idx="18">
                        <c:v>17800</c:v>
                      </c:pt>
                      <c:pt idx="19">
                        <c:v>17800</c:v>
                      </c:pt>
                      <c:pt idx="20">
                        <c:v>17800</c:v>
                      </c:pt>
                      <c:pt idx="21">
                        <c:v>17800</c:v>
                      </c:pt>
                      <c:pt idx="22">
                        <c:v>17800</c:v>
                      </c:pt>
                      <c:pt idx="23">
                        <c:v>17800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88B3-4741-8011-381E02F6C985}"/>
                  </c:ext>
                </c:extLst>
              </c15:ser>
            </c15:filteredBarSeries>
          </c:ext>
        </c:extLst>
      </c:barChart>
      <c:dateAx>
        <c:axId val="863798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795856"/>
        <c:crosses val="autoZero"/>
        <c:auto val="1"/>
        <c:lblOffset val="100"/>
        <c:baseTimeUnit val="months"/>
      </c:dateAx>
      <c:valAx>
        <c:axId val="86379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79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Budget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Budget!$A$2</c:f>
              <c:strCache>
                <c:ptCount val="1"/>
                <c:pt idx="0">
                  <c:v>Advertising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Budget!$B$1:$Y$1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Budget!$B$2:$Y$2</c:f>
              <c:numCache>
                <c:formatCode>General</c:formatCode>
                <c:ptCount val="2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D-4FD2-AB16-E694A4F68B06}"/>
            </c:ext>
          </c:extLst>
        </c:ser>
        <c:ser>
          <c:idx val="1"/>
          <c:order val="1"/>
          <c:tx>
            <c:strRef>
              <c:f>Budget!$A$3</c:f>
              <c:strCache>
                <c:ptCount val="1"/>
                <c:pt idx="0">
                  <c:v>Media planning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Budget!$B$1:$Y$1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Budget!$B$3:$Y$3</c:f>
              <c:numCache>
                <c:formatCode>General</c:formatCode>
                <c:ptCount val="2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1500</c:v>
                </c:pt>
                <c:pt idx="19">
                  <c:v>1500</c:v>
                </c:pt>
                <c:pt idx="20">
                  <c:v>1500</c:v>
                </c:pt>
                <c:pt idx="21">
                  <c:v>1500</c:v>
                </c:pt>
                <c:pt idx="22">
                  <c:v>1500</c:v>
                </c:pt>
                <c:pt idx="2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D-4FD2-AB16-E694A4F68B06}"/>
            </c:ext>
          </c:extLst>
        </c:ser>
        <c:ser>
          <c:idx val="2"/>
          <c:order val="2"/>
          <c:tx>
            <c:strRef>
              <c:f>Budget!$A$4</c:f>
              <c:strCache>
                <c:ptCount val="1"/>
                <c:pt idx="0">
                  <c:v>Media buying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Budget!$B$1:$Y$1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Budget!$B$4:$Y$4</c:f>
              <c:numCache>
                <c:formatCode>General</c:formatCode>
                <c:ptCount val="2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1500</c:v>
                </c:pt>
                <c:pt idx="19">
                  <c:v>1500</c:v>
                </c:pt>
                <c:pt idx="20">
                  <c:v>1500</c:v>
                </c:pt>
                <c:pt idx="21">
                  <c:v>1500</c:v>
                </c:pt>
                <c:pt idx="22">
                  <c:v>1500</c:v>
                </c:pt>
                <c:pt idx="2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0D-4FD2-AB16-E694A4F68B06}"/>
            </c:ext>
          </c:extLst>
        </c:ser>
        <c:ser>
          <c:idx val="3"/>
          <c:order val="3"/>
          <c:tx>
            <c:strRef>
              <c:f>Budget!$A$6</c:f>
              <c:strCache>
                <c:ptCount val="1"/>
                <c:pt idx="0">
                  <c:v>Website support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Budget!$B$1:$Y$1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Budget!$B$6:$Y$6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1600</c:v>
                </c:pt>
                <c:pt idx="7">
                  <c:v>1600</c:v>
                </c:pt>
                <c:pt idx="8">
                  <c:v>1600</c:v>
                </c:pt>
                <c:pt idx="9">
                  <c:v>1600</c:v>
                </c:pt>
                <c:pt idx="10">
                  <c:v>1600</c:v>
                </c:pt>
                <c:pt idx="11">
                  <c:v>1600</c:v>
                </c:pt>
                <c:pt idx="12">
                  <c:v>1600</c:v>
                </c:pt>
                <c:pt idx="13">
                  <c:v>1600</c:v>
                </c:pt>
                <c:pt idx="14">
                  <c:v>1600</c:v>
                </c:pt>
                <c:pt idx="15">
                  <c:v>1600</c:v>
                </c:pt>
                <c:pt idx="16">
                  <c:v>1600</c:v>
                </c:pt>
                <c:pt idx="17">
                  <c:v>1600</c:v>
                </c:pt>
                <c:pt idx="18">
                  <c:v>1600</c:v>
                </c:pt>
                <c:pt idx="19">
                  <c:v>1600</c:v>
                </c:pt>
                <c:pt idx="20">
                  <c:v>1600</c:v>
                </c:pt>
                <c:pt idx="21">
                  <c:v>1600</c:v>
                </c:pt>
                <c:pt idx="22">
                  <c:v>1600</c:v>
                </c:pt>
                <c:pt idx="23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0D-4FD2-AB16-E694A4F68B06}"/>
            </c:ext>
          </c:extLst>
        </c:ser>
        <c:ser>
          <c:idx val="4"/>
          <c:order val="4"/>
          <c:tx>
            <c:strRef>
              <c:f>Budget!$A$7</c:f>
              <c:strCache>
                <c:ptCount val="1"/>
                <c:pt idx="0">
                  <c:v>SEO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Budget!$B$1:$Y$1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Budget!$B$7:$Y$7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1600</c:v>
                </c:pt>
                <c:pt idx="13">
                  <c:v>1600</c:v>
                </c:pt>
                <c:pt idx="14">
                  <c:v>1600</c:v>
                </c:pt>
                <c:pt idx="15">
                  <c:v>1600</c:v>
                </c:pt>
                <c:pt idx="16">
                  <c:v>1600</c:v>
                </c:pt>
                <c:pt idx="17">
                  <c:v>1600</c:v>
                </c:pt>
                <c:pt idx="18">
                  <c:v>1600</c:v>
                </c:pt>
                <c:pt idx="19">
                  <c:v>1600</c:v>
                </c:pt>
                <c:pt idx="20">
                  <c:v>1600</c:v>
                </c:pt>
                <c:pt idx="21">
                  <c:v>1600</c:v>
                </c:pt>
                <c:pt idx="22">
                  <c:v>1600</c:v>
                </c:pt>
                <c:pt idx="23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0D-4FD2-AB16-E694A4F68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3800752"/>
        <c:axId val="863801296"/>
      </c:barChart>
      <c:dateAx>
        <c:axId val="863800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801296"/>
        <c:crosses val="autoZero"/>
        <c:auto val="1"/>
        <c:lblOffset val="100"/>
        <c:baseTimeUnit val="months"/>
      </c:dateAx>
      <c:valAx>
        <c:axId val="86380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80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MONTHLY NEWS</a:t>
            </a:r>
            <a:r>
              <a:rPr lang="en-GB" baseline="0"/>
              <a:t> SALES/PROFIT/CUSTOMER VALUE IS TYPICALLY</a:t>
            </a:r>
            <a:r>
              <a:rPr lang="en-GB"/>
              <a:t> OPTIMISED OVER 12-24-MONTHS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KPIs!$A$9</c:f>
              <c:strCache>
                <c:ptCount val="1"/>
                <c:pt idx="0">
                  <c:v>Av New Sales Generated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KPIs!$B$1:$X$1</c:f>
              <c:numCache>
                <c:formatCode>mmm\-yy</c:formatCode>
                <c:ptCount val="23"/>
                <c:pt idx="0">
                  <c:v>41306</c:v>
                </c:pt>
                <c:pt idx="1">
                  <c:v>41334</c:v>
                </c:pt>
                <c:pt idx="2">
                  <c:v>41365</c:v>
                </c:pt>
                <c:pt idx="3">
                  <c:v>41395</c:v>
                </c:pt>
                <c:pt idx="4">
                  <c:v>41426</c:v>
                </c:pt>
                <c:pt idx="5">
                  <c:v>41456</c:v>
                </c:pt>
                <c:pt idx="6">
                  <c:v>41487</c:v>
                </c:pt>
                <c:pt idx="7">
                  <c:v>41518</c:v>
                </c:pt>
                <c:pt idx="8">
                  <c:v>41548</c:v>
                </c:pt>
                <c:pt idx="9">
                  <c:v>41579</c:v>
                </c:pt>
                <c:pt idx="10">
                  <c:v>41609</c:v>
                </c:pt>
                <c:pt idx="11">
                  <c:v>41640</c:v>
                </c:pt>
                <c:pt idx="12">
                  <c:v>41671</c:v>
                </c:pt>
                <c:pt idx="13">
                  <c:v>41699</c:v>
                </c:pt>
                <c:pt idx="14">
                  <c:v>41730</c:v>
                </c:pt>
                <c:pt idx="15">
                  <c:v>41760</c:v>
                </c:pt>
                <c:pt idx="16">
                  <c:v>41791</c:v>
                </c:pt>
                <c:pt idx="17">
                  <c:v>41821</c:v>
                </c:pt>
                <c:pt idx="18">
                  <c:v>41852</c:v>
                </c:pt>
                <c:pt idx="19">
                  <c:v>41883</c:v>
                </c:pt>
                <c:pt idx="20">
                  <c:v>41913</c:v>
                </c:pt>
                <c:pt idx="21">
                  <c:v>41944</c:v>
                </c:pt>
                <c:pt idx="22">
                  <c:v>41974</c:v>
                </c:pt>
              </c:numCache>
            </c:numRef>
          </c:cat>
          <c:val>
            <c:numRef>
              <c:f>KPIs!$B$9:$X$9</c:f>
              <c:numCache>
                <c:formatCode>"£"#,##0.00</c:formatCode>
                <c:ptCount val="23"/>
                <c:pt idx="0">
                  <c:v>18000</c:v>
                </c:pt>
                <c:pt idx="1">
                  <c:v>27000</c:v>
                </c:pt>
                <c:pt idx="2">
                  <c:v>36000</c:v>
                </c:pt>
                <c:pt idx="3">
                  <c:v>54000</c:v>
                </c:pt>
                <c:pt idx="4">
                  <c:v>72000</c:v>
                </c:pt>
                <c:pt idx="5">
                  <c:v>90000</c:v>
                </c:pt>
                <c:pt idx="6">
                  <c:v>108000</c:v>
                </c:pt>
                <c:pt idx="7">
                  <c:v>126000</c:v>
                </c:pt>
                <c:pt idx="8">
                  <c:v>144000</c:v>
                </c:pt>
                <c:pt idx="9">
                  <c:v>162000</c:v>
                </c:pt>
                <c:pt idx="10">
                  <c:v>171000</c:v>
                </c:pt>
                <c:pt idx="11">
                  <c:v>189000</c:v>
                </c:pt>
                <c:pt idx="12">
                  <c:v>207000</c:v>
                </c:pt>
                <c:pt idx="13">
                  <c:v>216000</c:v>
                </c:pt>
                <c:pt idx="14">
                  <c:v>225000</c:v>
                </c:pt>
                <c:pt idx="15">
                  <c:v>234000</c:v>
                </c:pt>
                <c:pt idx="16">
                  <c:v>243000</c:v>
                </c:pt>
                <c:pt idx="17">
                  <c:v>243000</c:v>
                </c:pt>
                <c:pt idx="18">
                  <c:v>252000</c:v>
                </c:pt>
                <c:pt idx="19">
                  <c:v>261000</c:v>
                </c:pt>
                <c:pt idx="20">
                  <c:v>270000</c:v>
                </c:pt>
                <c:pt idx="21">
                  <c:v>270000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F-45D6-BFA1-28657887C817}"/>
            </c:ext>
          </c:extLst>
        </c:ser>
        <c:ser>
          <c:idx val="5"/>
          <c:order val="5"/>
          <c:tx>
            <c:strRef>
              <c:f>KPIs!$A$10</c:f>
              <c:strCache>
                <c:ptCount val="1"/>
                <c:pt idx="0">
                  <c:v>Av Gross Profit Generated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KPIs!$B$1:$X$1</c:f>
              <c:numCache>
                <c:formatCode>mmm\-yy</c:formatCode>
                <c:ptCount val="23"/>
                <c:pt idx="0">
                  <c:v>41306</c:v>
                </c:pt>
                <c:pt idx="1">
                  <c:v>41334</c:v>
                </c:pt>
                <c:pt idx="2">
                  <c:v>41365</c:v>
                </c:pt>
                <c:pt idx="3">
                  <c:v>41395</c:v>
                </c:pt>
                <c:pt idx="4">
                  <c:v>41426</c:v>
                </c:pt>
                <c:pt idx="5">
                  <c:v>41456</c:v>
                </c:pt>
                <c:pt idx="6">
                  <c:v>41487</c:v>
                </c:pt>
                <c:pt idx="7">
                  <c:v>41518</c:v>
                </c:pt>
                <c:pt idx="8">
                  <c:v>41548</c:v>
                </c:pt>
                <c:pt idx="9">
                  <c:v>41579</c:v>
                </c:pt>
                <c:pt idx="10">
                  <c:v>41609</c:v>
                </c:pt>
                <c:pt idx="11">
                  <c:v>41640</c:v>
                </c:pt>
                <c:pt idx="12">
                  <c:v>41671</c:v>
                </c:pt>
                <c:pt idx="13">
                  <c:v>41699</c:v>
                </c:pt>
                <c:pt idx="14">
                  <c:v>41730</c:v>
                </c:pt>
                <c:pt idx="15">
                  <c:v>41760</c:v>
                </c:pt>
                <c:pt idx="16">
                  <c:v>41791</c:v>
                </c:pt>
                <c:pt idx="17">
                  <c:v>41821</c:v>
                </c:pt>
                <c:pt idx="18">
                  <c:v>41852</c:v>
                </c:pt>
                <c:pt idx="19">
                  <c:v>41883</c:v>
                </c:pt>
                <c:pt idx="20">
                  <c:v>41913</c:v>
                </c:pt>
                <c:pt idx="21">
                  <c:v>41944</c:v>
                </c:pt>
                <c:pt idx="22">
                  <c:v>41974</c:v>
                </c:pt>
              </c:numCache>
            </c:numRef>
          </c:cat>
          <c:val>
            <c:numRef>
              <c:f>KPIs!$B$10:$X$10</c:f>
              <c:numCache>
                <c:formatCode>"£"#,##0.00</c:formatCode>
                <c:ptCount val="23"/>
                <c:pt idx="0">
                  <c:v>9000</c:v>
                </c:pt>
                <c:pt idx="1">
                  <c:v>13500</c:v>
                </c:pt>
                <c:pt idx="2">
                  <c:v>18000</c:v>
                </c:pt>
                <c:pt idx="3">
                  <c:v>27000</c:v>
                </c:pt>
                <c:pt idx="4">
                  <c:v>36000</c:v>
                </c:pt>
                <c:pt idx="5">
                  <c:v>45000</c:v>
                </c:pt>
                <c:pt idx="6">
                  <c:v>54000</c:v>
                </c:pt>
                <c:pt idx="7">
                  <c:v>63000</c:v>
                </c:pt>
                <c:pt idx="8">
                  <c:v>72000</c:v>
                </c:pt>
                <c:pt idx="9">
                  <c:v>81000</c:v>
                </c:pt>
                <c:pt idx="10">
                  <c:v>85500</c:v>
                </c:pt>
                <c:pt idx="11">
                  <c:v>94500</c:v>
                </c:pt>
                <c:pt idx="12">
                  <c:v>103500</c:v>
                </c:pt>
                <c:pt idx="13">
                  <c:v>108000</c:v>
                </c:pt>
                <c:pt idx="14">
                  <c:v>112500</c:v>
                </c:pt>
                <c:pt idx="15">
                  <c:v>117000</c:v>
                </c:pt>
                <c:pt idx="16">
                  <c:v>121500</c:v>
                </c:pt>
                <c:pt idx="17">
                  <c:v>121500</c:v>
                </c:pt>
                <c:pt idx="18">
                  <c:v>126000</c:v>
                </c:pt>
                <c:pt idx="19">
                  <c:v>130500</c:v>
                </c:pt>
                <c:pt idx="20">
                  <c:v>135000</c:v>
                </c:pt>
                <c:pt idx="21">
                  <c:v>135000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F-45D6-BFA1-28657887C817}"/>
            </c:ext>
          </c:extLst>
        </c:ser>
        <c:ser>
          <c:idx val="7"/>
          <c:order val="7"/>
          <c:tx>
            <c:strRef>
              <c:f>KPIs!$A$12</c:f>
              <c:strCache>
                <c:ptCount val="1"/>
                <c:pt idx="0">
                  <c:v>Av LTV Generated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KPIs!$B$1:$X$1</c:f>
              <c:numCache>
                <c:formatCode>mmm\-yy</c:formatCode>
                <c:ptCount val="23"/>
                <c:pt idx="0">
                  <c:v>41306</c:v>
                </c:pt>
                <c:pt idx="1">
                  <c:v>41334</c:v>
                </c:pt>
                <c:pt idx="2">
                  <c:v>41365</c:v>
                </c:pt>
                <c:pt idx="3">
                  <c:v>41395</c:v>
                </c:pt>
                <c:pt idx="4">
                  <c:v>41426</c:v>
                </c:pt>
                <c:pt idx="5">
                  <c:v>41456</c:v>
                </c:pt>
                <c:pt idx="6">
                  <c:v>41487</c:v>
                </c:pt>
                <c:pt idx="7">
                  <c:v>41518</c:v>
                </c:pt>
                <c:pt idx="8">
                  <c:v>41548</c:v>
                </c:pt>
                <c:pt idx="9">
                  <c:v>41579</c:v>
                </c:pt>
                <c:pt idx="10">
                  <c:v>41609</c:v>
                </c:pt>
                <c:pt idx="11">
                  <c:v>41640</c:v>
                </c:pt>
                <c:pt idx="12">
                  <c:v>41671</c:v>
                </c:pt>
                <c:pt idx="13">
                  <c:v>41699</c:v>
                </c:pt>
                <c:pt idx="14">
                  <c:v>41730</c:v>
                </c:pt>
                <c:pt idx="15">
                  <c:v>41760</c:v>
                </c:pt>
                <c:pt idx="16">
                  <c:v>41791</c:v>
                </c:pt>
                <c:pt idx="17">
                  <c:v>41821</c:v>
                </c:pt>
                <c:pt idx="18">
                  <c:v>41852</c:v>
                </c:pt>
                <c:pt idx="19">
                  <c:v>41883</c:v>
                </c:pt>
                <c:pt idx="20">
                  <c:v>41913</c:v>
                </c:pt>
                <c:pt idx="21">
                  <c:v>41944</c:v>
                </c:pt>
                <c:pt idx="22">
                  <c:v>41974</c:v>
                </c:pt>
              </c:numCache>
            </c:numRef>
          </c:cat>
          <c:val>
            <c:numRef>
              <c:f>KPIs!$B$12:$X$12</c:f>
              <c:numCache>
                <c:formatCode>"£"#,##0.00</c:formatCode>
                <c:ptCount val="23"/>
                <c:pt idx="0">
                  <c:v>54000</c:v>
                </c:pt>
                <c:pt idx="1">
                  <c:v>81000</c:v>
                </c:pt>
                <c:pt idx="2">
                  <c:v>108000</c:v>
                </c:pt>
                <c:pt idx="3">
                  <c:v>162000</c:v>
                </c:pt>
                <c:pt idx="4">
                  <c:v>216000</c:v>
                </c:pt>
                <c:pt idx="5">
                  <c:v>270000</c:v>
                </c:pt>
                <c:pt idx="6">
                  <c:v>324000</c:v>
                </c:pt>
                <c:pt idx="7">
                  <c:v>378000</c:v>
                </c:pt>
                <c:pt idx="8">
                  <c:v>432000</c:v>
                </c:pt>
                <c:pt idx="9">
                  <c:v>486000</c:v>
                </c:pt>
                <c:pt idx="10">
                  <c:v>513000</c:v>
                </c:pt>
                <c:pt idx="11">
                  <c:v>567000</c:v>
                </c:pt>
                <c:pt idx="12">
                  <c:v>621000</c:v>
                </c:pt>
                <c:pt idx="13">
                  <c:v>648000</c:v>
                </c:pt>
                <c:pt idx="14">
                  <c:v>675000</c:v>
                </c:pt>
                <c:pt idx="15">
                  <c:v>702000</c:v>
                </c:pt>
                <c:pt idx="16">
                  <c:v>729000</c:v>
                </c:pt>
                <c:pt idx="17">
                  <c:v>729000</c:v>
                </c:pt>
                <c:pt idx="18">
                  <c:v>756000</c:v>
                </c:pt>
                <c:pt idx="19">
                  <c:v>783000</c:v>
                </c:pt>
                <c:pt idx="20">
                  <c:v>810000</c:v>
                </c:pt>
                <c:pt idx="21">
                  <c:v>810000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0F-45D6-BFA1-28657887C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61270448"/>
        <c:axId val="8612742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KPIs!$A$7</c15:sqref>
                        </c15:formulaRef>
                      </c:ext>
                    </c:extLst>
                    <c:strCache>
                      <c:ptCount val="1"/>
                      <c:pt idx="0">
                        <c:v>Cost per new Customer (CPA)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KPIs!$B$1:$X$1</c15:sqref>
                        </c15:formulaRef>
                      </c:ext>
                    </c:extLst>
                    <c:numCache>
                      <c:formatCode>mmm\-yy</c:formatCode>
                      <c:ptCount val="23"/>
                      <c:pt idx="0">
                        <c:v>41306</c:v>
                      </c:pt>
                      <c:pt idx="1">
                        <c:v>41334</c:v>
                      </c:pt>
                      <c:pt idx="2">
                        <c:v>41365</c:v>
                      </c:pt>
                      <c:pt idx="3">
                        <c:v>41395</c:v>
                      </c:pt>
                      <c:pt idx="4">
                        <c:v>41426</c:v>
                      </c:pt>
                      <c:pt idx="5">
                        <c:v>41456</c:v>
                      </c:pt>
                      <c:pt idx="6">
                        <c:v>41487</c:v>
                      </c:pt>
                      <c:pt idx="7">
                        <c:v>41518</c:v>
                      </c:pt>
                      <c:pt idx="8">
                        <c:v>41548</c:v>
                      </c:pt>
                      <c:pt idx="9">
                        <c:v>41579</c:v>
                      </c:pt>
                      <c:pt idx="10">
                        <c:v>41609</c:v>
                      </c:pt>
                      <c:pt idx="11">
                        <c:v>41640</c:v>
                      </c:pt>
                      <c:pt idx="12">
                        <c:v>41671</c:v>
                      </c:pt>
                      <c:pt idx="13">
                        <c:v>41699</c:v>
                      </c:pt>
                      <c:pt idx="14">
                        <c:v>41730</c:v>
                      </c:pt>
                      <c:pt idx="15">
                        <c:v>41760</c:v>
                      </c:pt>
                      <c:pt idx="16">
                        <c:v>41791</c:v>
                      </c:pt>
                      <c:pt idx="17">
                        <c:v>41821</c:v>
                      </c:pt>
                      <c:pt idx="18">
                        <c:v>41852</c:v>
                      </c:pt>
                      <c:pt idx="19">
                        <c:v>41883</c:v>
                      </c:pt>
                      <c:pt idx="20">
                        <c:v>41913</c:v>
                      </c:pt>
                      <c:pt idx="21">
                        <c:v>41944</c:v>
                      </c:pt>
                      <c:pt idx="22">
                        <c:v>41974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KPIs!$B$7:$X$7</c15:sqref>
                        </c15:formulaRef>
                      </c:ext>
                    </c:extLst>
                    <c:numCache>
                      <c:formatCode>"£"#,##0.00</c:formatCode>
                      <c:ptCount val="23"/>
                      <c:pt idx="0">
                        <c:v>9200</c:v>
                      </c:pt>
                      <c:pt idx="1">
                        <c:v>6133.333333333333</c:v>
                      </c:pt>
                      <c:pt idx="2">
                        <c:v>4600</c:v>
                      </c:pt>
                      <c:pt idx="3">
                        <c:v>3066.6666666666665</c:v>
                      </c:pt>
                      <c:pt idx="4">
                        <c:v>2300</c:v>
                      </c:pt>
                      <c:pt idx="5">
                        <c:v>1840</c:v>
                      </c:pt>
                      <c:pt idx="6">
                        <c:v>1800</c:v>
                      </c:pt>
                      <c:pt idx="7">
                        <c:v>1542.8571428571429</c:v>
                      </c:pt>
                      <c:pt idx="8">
                        <c:v>1350</c:v>
                      </c:pt>
                      <c:pt idx="9">
                        <c:v>1200</c:v>
                      </c:pt>
                      <c:pt idx="10">
                        <c:v>1136.8421052631579</c:v>
                      </c:pt>
                      <c:pt idx="11">
                        <c:v>1028.5714285714287</c:v>
                      </c:pt>
                      <c:pt idx="12">
                        <c:v>1031.8840579710145</c:v>
                      </c:pt>
                      <c:pt idx="13">
                        <c:v>988.88888888888891</c:v>
                      </c:pt>
                      <c:pt idx="14">
                        <c:v>949.33333333333337</c:v>
                      </c:pt>
                      <c:pt idx="15">
                        <c:v>912.82051282051282</c:v>
                      </c:pt>
                      <c:pt idx="16">
                        <c:v>879.01234567901236</c:v>
                      </c:pt>
                      <c:pt idx="17">
                        <c:v>879.01234567901236</c:v>
                      </c:pt>
                      <c:pt idx="18">
                        <c:v>847.61904761904759</c:v>
                      </c:pt>
                      <c:pt idx="19">
                        <c:v>818.39080459770116</c:v>
                      </c:pt>
                      <c:pt idx="20">
                        <c:v>791.11111111111109</c:v>
                      </c:pt>
                      <c:pt idx="21">
                        <c:v>791.11111111111109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00F-45D6-BFA1-28657887C81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KPIs!$A$7</c15:sqref>
                        </c15:formulaRef>
                      </c:ext>
                    </c:extLst>
                    <c:strCache>
                      <c:ptCount val="1"/>
                      <c:pt idx="0">
                        <c:v>Cost per new Customer (CPA)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KPIs!$B$1:$X$1</c15:sqref>
                        </c15:formulaRef>
                      </c:ext>
                    </c:extLst>
                    <c:numCache>
                      <c:formatCode>mmm\-yy</c:formatCode>
                      <c:ptCount val="23"/>
                      <c:pt idx="0">
                        <c:v>41306</c:v>
                      </c:pt>
                      <c:pt idx="1">
                        <c:v>41334</c:v>
                      </c:pt>
                      <c:pt idx="2">
                        <c:v>41365</c:v>
                      </c:pt>
                      <c:pt idx="3">
                        <c:v>41395</c:v>
                      </c:pt>
                      <c:pt idx="4">
                        <c:v>41426</c:v>
                      </c:pt>
                      <c:pt idx="5">
                        <c:v>41456</c:v>
                      </c:pt>
                      <c:pt idx="6">
                        <c:v>41487</c:v>
                      </c:pt>
                      <c:pt idx="7">
                        <c:v>41518</c:v>
                      </c:pt>
                      <c:pt idx="8">
                        <c:v>41548</c:v>
                      </c:pt>
                      <c:pt idx="9">
                        <c:v>41579</c:v>
                      </c:pt>
                      <c:pt idx="10">
                        <c:v>41609</c:v>
                      </c:pt>
                      <c:pt idx="11">
                        <c:v>41640</c:v>
                      </c:pt>
                      <c:pt idx="12">
                        <c:v>41671</c:v>
                      </c:pt>
                      <c:pt idx="13">
                        <c:v>41699</c:v>
                      </c:pt>
                      <c:pt idx="14">
                        <c:v>41730</c:v>
                      </c:pt>
                      <c:pt idx="15">
                        <c:v>41760</c:v>
                      </c:pt>
                      <c:pt idx="16">
                        <c:v>41791</c:v>
                      </c:pt>
                      <c:pt idx="17">
                        <c:v>41821</c:v>
                      </c:pt>
                      <c:pt idx="18">
                        <c:v>41852</c:v>
                      </c:pt>
                      <c:pt idx="19">
                        <c:v>41883</c:v>
                      </c:pt>
                      <c:pt idx="20">
                        <c:v>41913</c:v>
                      </c:pt>
                      <c:pt idx="21">
                        <c:v>41944</c:v>
                      </c:pt>
                      <c:pt idx="22">
                        <c:v>41974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KPIs!$B$7:$X$7</c15:sqref>
                        </c15:formulaRef>
                      </c:ext>
                    </c:extLst>
                    <c:numCache>
                      <c:formatCode>"£"#,##0.00</c:formatCode>
                      <c:ptCount val="23"/>
                      <c:pt idx="0">
                        <c:v>9200</c:v>
                      </c:pt>
                      <c:pt idx="1">
                        <c:v>6133.333333333333</c:v>
                      </c:pt>
                      <c:pt idx="2">
                        <c:v>4600</c:v>
                      </c:pt>
                      <c:pt idx="3">
                        <c:v>3066.6666666666665</c:v>
                      </c:pt>
                      <c:pt idx="4">
                        <c:v>2300</c:v>
                      </c:pt>
                      <c:pt idx="5">
                        <c:v>1840</c:v>
                      </c:pt>
                      <c:pt idx="6">
                        <c:v>1800</c:v>
                      </c:pt>
                      <c:pt idx="7">
                        <c:v>1542.8571428571429</c:v>
                      </c:pt>
                      <c:pt idx="8">
                        <c:v>1350</c:v>
                      </c:pt>
                      <c:pt idx="9">
                        <c:v>1200</c:v>
                      </c:pt>
                      <c:pt idx="10">
                        <c:v>1136.8421052631579</c:v>
                      </c:pt>
                      <c:pt idx="11">
                        <c:v>1028.5714285714287</c:v>
                      </c:pt>
                      <c:pt idx="12">
                        <c:v>1031.8840579710145</c:v>
                      </c:pt>
                      <c:pt idx="13">
                        <c:v>988.88888888888891</c:v>
                      </c:pt>
                      <c:pt idx="14">
                        <c:v>949.33333333333337</c:v>
                      </c:pt>
                      <c:pt idx="15">
                        <c:v>912.82051282051282</c:v>
                      </c:pt>
                      <c:pt idx="16">
                        <c:v>879.01234567901236</c:v>
                      </c:pt>
                      <c:pt idx="17">
                        <c:v>879.01234567901236</c:v>
                      </c:pt>
                      <c:pt idx="18">
                        <c:v>847.61904761904759</c:v>
                      </c:pt>
                      <c:pt idx="19">
                        <c:v>818.39080459770116</c:v>
                      </c:pt>
                      <c:pt idx="20">
                        <c:v>791.11111111111109</c:v>
                      </c:pt>
                      <c:pt idx="21">
                        <c:v>791.11111111111109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00F-45D6-BFA1-28657887C81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KPIs!$A$9</c15:sqref>
                        </c15:formulaRef>
                      </c:ext>
                    </c:extLst>
                    <c:strCache>
                      <c:ptCount val="1"/>
                      <c:pt idx="0">
                        <c:v>Av New Sales Generated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KPIs!$B$1:$X$1</c15:sqref>
                        </c15:formulaRef>
                      </c:ext>
                    </c:extLst>
                    <c:numCache>
                      <c:formatCode>mmm\-yy</c:formatCode>
                      <c:ptCount val="23"/>
                      <c:pt idx="0">
                        <c:v>41306</c:v>
                      </c:pt>
                      <c:pt idx="1">
                        <c:v>41334</c:v>
                      </c:pt>
                      <c:pt idx="2">
                        <c:v>41365</c:v>
                      </c:pt>
                      <c:pt idx="3">
                        <c:v>41395</c:v>
                      </c:pt>
                      <c:pt idx="4">
                        <c:v>41426</c:v>
                      </c:pt>
                      <c:pt idx="5">
                        <c:v>41456</c:v>
                      </c:pt>
                      <c:pt idx="6">
                        <c:v>41487</c:v>
                      </c:pt>
                      <c:pt idx="7">
                        <c:v>41518</c:v>
                      </c:pt>
                      <c:pt idx="8">
                        <c:v>41548</c:v>
                      </c:pt>
                      <c:pt idx="9">
                        <c:v>41579</c:v>
                      </c:pt>
                      <c:pt idx="10">
                        <c:v>41609</c:v>
                      </c:pt>
                      <c:pt idx="11">
                        <c:v>41640</c:v>
                      </c:pt>
                      <c:pt idx="12">
                        <c:v>41671</c:v>
                      </c:pt>
                      <c:pt idx="13">
                        <c:v>41699</c:v>
                      </c:pt>
                      <c:pt idx="14">
                        <c:v>41730</c:v>
                      </c:pt>
                      <c:pt idx="15">
                        <c:v>41760</c:v>
                      </c:pt>
                      <c:pt idx="16">
                        <c:v>41791</c:v>
                      </c:pt>
                      <c:pt idx="17">
                        <c:v>41821</c:v>
                      </c:pt>
                      <c:pt idx="18">
                        <c:v>41852</c:v>
                      </c:pt>
                      <c:pt idx="19">
                        <c:v>41883</c:v>
                      </c:pt>
                      <c:pt idx="20">
                        <c:v>41913</c:v>
                      </c:pt>
                      <c:pt idx="21">
                        <c:v>41944</c:v>
                      </c:pt>
                      <c:pt idx="22">
                        <c:v>41974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KPIs!$B$9:$X$9</c15:sqref>
                        </c15:formulaRef>
                      </c:ext>
                    </c:extLst>
                    <c:numCache>
                      <c:formatCode>"£"#,##0.00</c:formatCode>
                      <c:ptCount val="23"/>
                      <c:pt idx="0">
                        <c:v>18000</c:v>
                      </c:pt>
                      <c:pt idx="1">
                        <c:v>27000</c:v>
                      </c:pt>
                      <c:pt idx="2">
                        <c:v>36000</c:v>
                      </c:pt>
                      <c:pt idx="3">
                        <c:v>54000</c:v>
                      </c:pt>
                      <c:pt idx="4">
                        <c:v>72000</c:v>
                      </c:pt>
                      <c:pt idx="5">
                        <c:v>90000</c:v>
                      </c:pt>
                      <c:pt idx="6">
                        <c:v>108000</c:v>
                      </c:pt>
                      <c:pt idx="7">
                        <c:v>126000</c:v>
                      </c:pt>
                      <c:pt idx="8">
                        <c:v>144000</c:v>
                      </c:pt>
                      <c:pt idx="9">
                        <c:v>162000</c:v>
                      </c:pt>
                      <c:pt idx="10">
                        <c:v>171000</c:v>
                      </c:pt>
                      <c:pt idx="11">
                        <c:v>189000</c:v>
                      </c:pt>
                      <c:pt idx="12">
                        <c:v>207000</c:v>
                      </c:pt>
                      <c:pt idx="13">
                        <c:v>216000</c:v>
                      </c:pt>
                      <c:pt idx="14">
                        <c:v>225000</c:v>
                      </c:pt>
                      <c:pt idx="15">
                        <c:v>234000</c:v>
                      </c:pt>
                      <c:pt idx="16">
                        <c:v>243000</c:v>
                      </c:pt>
                      <c:pt idx="17">
                        <c:v>243000</c:v>
                      </c:pt>
                      <c:pt idx="18">
                        <c:v>252000</c:v>
                      </c:pt>
                      <c:pt idx="19">
                        <c:v>261000</c:v>
                      </c:pt>
                      <c:pt idx="20">
                        <c:v>270000</c:v>
                      </c:pt>
                      <c:pt idx="21">
                        <c:v>270000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00F-45D6-BFA1-28657887C8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KPIs!$A$10</c15:sqref>
                        </c15:formulaRef>
                      </c:ext>
                    </c:extLst>
                    <c:strCache>
                      <c:ptCount val="1"/>
                      <c:pt idx="0">
                        <c:v>Av Gross Profit Generated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5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5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5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KPIs!$B$1:$X$1</c15:sqref>
                        </c15:formulaRef>
                      </c:ext>
                    </c:extLst>
                    <c:numCache>
                      <c:formatCode>mmm\-yy</c:formatCode>
                      <c:ptCount val="23"/>
                      <c:pt idx="0">
                        <c:v>41306</c:v>
                      </c:pt>
                      <c:pt idx="1">
                        <c:v>41334</c:v>
                      </c:pt>
                      <c:pt idx="2">
                        <c:v>41365</c:v>
                      </c:pt>
                      <c:pt idx="3">
                        <c:v>41395</c:v>
                      </c:pt>
                      <c:pt idx="4">
                        <c:v>41426</c:v>
                      </c:pt>
                      <c:pt idx="5">
                        <c:v>41456</c:v>
                      </c:pt>
                      <c:pt idx="6">
                        <c:v>41487</c:v>
                      </c:pt>
                      <c:pt idx="7">
                        <c:v>41518</c:v>
                      </c:pt>
                      <c:pt idx="8">
                        <c:v>41548</c:v>
                      </c:pt>
                      <c:pt idx="9">
                        <c:v>41579</c:v>
                      </c:pt>
                      <c:pt idx="10">
                        <c:v>41609</c:v>
                      </c:pt>
                      <c:pt idx="11">
                        <c:v>41640</c:v>
                      </c:pt>
                      <c:pt idx="12">
                        <c:v>41671</c:v>
                      </c:pt>
                      <c:pt idx="13">
                        <c:v>41699</c:v>
                      </c:pt>
                      <c:pt idx="14">
                        <c:v>41730</c:v>
                      </c:pt>
                      <c:pt idx="15">
                        <c:v>41760</c:v>
                      </c:pt>
                      <c:pt idx="16">
                        <c:v>41791</c:v>
                      </c:pt>
                      <c:pt idx="17">
                        <c:v>41821</c:v>
                      </c:pt>
                      <c:pt idx="18">
                        <c:v>41852</c:v>
                      </c:pt>
                      <c:pt idx="19">
                        <c:v>41883</c:v>
                      </c:pt>
                      <c:pt idx="20">
                        <c:v>41913</c:v>
                      </c:pt>
                      <c:pt idx="21">
                        <c:v>41944</c:v>
                      </c:pt>
                      <c:pt idx="22">
                        <c:v>41974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KPIs!$B$10:$X$10</c15:sqref>
                        </c15:formulaRef>
                      </c:ext>
                    </c:extLst>
                    <c:numCache>
                      <c:formatCode>"£"#,##0.00</c:formatCode>
                      <c:ptCount val="23"/>
                      <c:pt idx="0">
                        <c:v>9000</c:v>
                      </c:pt>
                      <c:pt idx="1">
                        <c:v>13500</c:v>
                      </c:pt>
                      <c:pt idx="2">
                        <c:v>18000</c:v>
                      </c:pt>
                      <c:pt idx="3">
                        <c:v>27000</c:v>
                      </c:pt>
                      <c:pt idx="4">
                        <c:v>36000</c:v>
                      </c:pt>
                      <c:pt idx="5">
                        <c:v>45000</c:v>
                      </c:pt>
                      <c:pt idx="6">
                        <c:v>54000</c:v>
                      </c:pt>
                      <c:pt idx="7">
                        <c:v>63000</c:v>
                      </c:pt>
                      <c:pt idx="8">
                        <c:v>72000</c:v>
                      </c:pt>
                      <c:pt idx="9">
                        <c:v>81000</c:v>
                      </c:pt>
                      <c:pt idx="10">
                        <c:v>85500</c:v>
                      </c:pt>
                      <c:pt idx="11">
                        <c:v>94500</c:v>
                      </c:pt>
                      <c:pt idx="12">
                        <c:v>103500</c:v>
                      </c:pt>
                      <c:pt idx="13">
                        <c:v>108000</c:v>
                      </c:pt>
                      <c:pt idx="14">
                        <c:v>112500</c:v>
                      </c:pt>
                      <c:pt idx="15">
                        <c:v>117000</c:v>
                      </c:pt>
                      <c:pt idx="16">
                        <c:v>121500</c:v>
                      </c:pt>
                      <c:pt idx="17">
                        <c:v>121500</c:v>
                      </c:pt>
                      <c:pt idx="18">
                        <c:v>126000</c:v>
                      </c:pt>
                      <c:pt idx="19">
                        <c:v>130500</c:v>
                      </c:pt>
                      <c:pt idx="20">
                        <c:v>135000</c:v>
                      </c:pt>
                      <c:pt idx="21">
                        <c:v>135000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00F-45D6-BFA1-28657887C81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KPIs!$A$12</c15:sqref>
                        </c15:formulaRef>
                      </c:ext>
                    </c:extLst>
                    <c:strCache>
                      <c:ptCount val="1"/>
                      <c:pt idx="0">
                        <c:v>Av LTV Generated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6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6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lumMod val="6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KPIs!$B$1:$X$1</c15:sqref>
                        </c15:formulaRef>
                      </c:ext>
                    </c:extLst>
                    <c:numCache>
                      <c:formatCode>mmm\-yy</c:formatCode>
                      <c:ptCount val="23"/>
                      <c:pt idx="0">
                        <c:v>41306</c:v>
                      </c:pt>
                      <c:pt idx="1">
                        <c:v>41334</c:v>
                      </c:pt>
                      <c:pt idx="2">
                        <c:v>41365</c:v>
                      </c:pt>
                      <c:pt idx="3">
                        <c:v>41395</c:v>
                      </c:pt>
                      <c:pt idx="4">
                        <c:v>41426</c:v>
                      </c:pt>
                      <c:pt idx="5">
                        <c:v>41456</c:v>
                      </c:pt>
                      <c:pt idx="6">
                        <c:v>41487</c:v>
                      </c:pt>
                      <c:pt idx="7">
                        <c:v>41518</c:v>
                      </c:pt>
                      <c:pt idx="8">
                        <c:v>41548</c:v>
                      </c:pt>
                      <c:pt idx="9">
                        <c:v>41579</c:v>
                      </c:pt>
                      <c:pt idx="10">
                        <c:v>41609</c:v>
                      </c:pt>
                      <c:pt idx="11">
                        <c:v>41640</c:v>
                      </c:pt>
                      <c:pt idx="12">
                        <c:v>41671</c:v>
                      </c:pt>
                      <c:pt idx="13">
                        <c:v>41699</c:v>
                      </c:pt>
                      <c:pt idx="14">
                        <c:v>41730</c:v>
                      </c:pt>
                      <c:pt idx="15">
                        <c:v>41760</c:v>
                      </c:pt>
                      <c:pt idx="16">
                        <c:v>41791</c:v>
                      </c:pt>
                      <c:pt idx="17">
                        <c:v>41821</c:v>
                      </c:pt>
                      <c:pt idx="18">
                        <c:v>41852</c:v>
                      </c:pt>
                      <c:pt idx="19">
                        <c:v>41883</c:v>
                      </c:pt>
                      <c:pt idx="20">
                        <c:v>41913</c:v>
                      </c:pt>
                      <c:pt idx="21">
                        <c:v>41944</c:v>
                      </c:pt>
                      <c:pt idx="22">
                        <c:v>41974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KPIs!$B$12:$X$12</c15:sqref>
                        </c15:formulaRef>
                      </c:ext>
                    </c:extLst>
                    <c:numCache>
                      <c:formatCode>"£"#,##0.00</c:formatCode>
                      <c:ptCount val="23"/>
                      <c:pt idx="0">
                        <c:v>54000</c:v>
                      </c:pt>
                      <c:pt idx="1">
                        <c:v>81000</c:v>
                      </c:pt>
                      <c:pt idx="2">
                        <c:v>108000</c:v>
                      </c:pt>
                      <c:pt idx="3">
                        <c:v>162000</c:v>
                      </c:pt>
                      <c:pt idx="4">
                        <c:v>216000</c:v>
                      </c:pt>
                      <c:pt idx="5">
                        <c:v>270000</c:v>
                      </c:pt>
                      <c:pt idx="6">
                        <c:v>324000</c:v>
                      </c:pt>
                      <c:pt idx="7">
                        <c:v>378000</c:v>
                      </c:pt>
                      <c:pt idx="8">
                        <c:v>432000</c:v>
                      </c:pt>
                      <c:pt idx="9">
                        <c:v>486000</c:v>
                      </c:pt>
                      <c:pt idx="10">
                        <c:v>513000</c:v>
                      </c:pt>
                      <c:pt idx="11">
                        <c:v>567000</c:v>
                      </c:pt>
                      <c:pt idx="12">
                        <c:v>621000</c:v>
                      </c:pt>
                      <c:pt idx="13">
                        <c:v>648000</c:v>
                      </c:pt>
                      <c:pt idx="14">
                        <c:v>675000</c:v>
                      </c:pt>
                      <c:pt idx="15">
                        <c:v>702000</c:v>
                      </c:pt>
                      <c:pt idx="16">
                        <c:v>729000</c:v>
                      </c:pt>
                      <c:pt idx="17">
                        <c:v>729000</c:v>
                      </c:pt>
                      <c:pt idx="18">
                        <c:v>756000</c:v>
                      </c:pt>
                      <c:pt idx="19">
                        <c:v>783000</c:v>
                      </c:pt>
                      <c:pt idx="20">
                        <c:v>810000</c:v>
                      </c:pt>
                      <c:pt idx="21">
                        <c:v>810000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00F-45D6-BFA1-28657887C817}"/>
                  </c:ext>
                </c:extLst>
              </c15:ser>
            </c15:filteredBarSeries>
          </c:ext>
        </c:extLst>
      </c:barChart>
      <c:dateAx>
        <c:axId val="861270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74256"/>
        <c:crosses val="autoZero"/>
        <c:auto val="1"/>
        <c:lblOffset val="100"/>
        <c:baseTimeUnit val="months"/>
      </c:dateAx>
      <c:valAx>
        <c:axId val="86127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7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MONTHLY COSTS</a:t>
            </a:r>
            <a:r>
              <a:rPr lang="en-GB" baseline="0"/>
              <a:t> PER NEW CUSTOMER ARE TYPICALLY OPTIMISED OVER 12-24-MONTHS</a:t>
            </a:r>
            <a:endParaRPr lang="en-GB"/>
          </a:p>
        </c:rich>
      </c:tx>
      <c:layout>
        <c:manualLayout>
          <c:xMode val="edge"/>
          <c:yMode val="edge"/>
          <c:x val="0.1444038290834083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KPIs!$A$5</c:f>
              <c:strCache>
                <c:ptCount val="1"/>
                <c:pt idx="0">
                  <c:v>Cost per lead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KPIs!$B$5:$W$5</c:f>
              <c:numCache>
                <c:formatCode>"£"#,##0.00</c:formatCode>
                <c:ptCount val="22"/>
                <c:pt idx="0">
                  <c:v>6900</c:v>
                </c:pt>
                <c:pt idx="1">
                  <c:v>4600</c:v>
                </c:pt>
                <c:pt idx="2">
                  <c:v>3450</c:v>
                </c:pt>
                <c:pt idx="3">
                  <c:v>2300</c:v>
                </c:pt>
                <c:pt idx="4">
                  <c:v>1725</c:v>
                </c:pt>
                <c:pt idx="5">
                  <c:v>1380</c:v>
                </c:pt>
                <c:pt idx="6">
                  <c:v>1350</c:v>
                </c:pt>
                <c:pt idx="7">
                  <c:v>1157.1428571428571</c:v>
                </c:pt>
                <c:pt idx="8">
                  <c:v>1012.5</c:v>
                </c:pt>
                <c:pt idx="9">
                  <c:v>900</c:v>
                </c:pt>
                <c:pt idx="10">
                  <c:v>852.63157894736844</c:v>
                </c:pt>
                <c:pt idx="11">
                  <c:v>771.42857142857144</c:v>
                </c:pt>
                <c:pt idx="12">
                  <c:v>773.91304347826087</c:v>
                </c:pt>
                <c:pt idx="13">
                  <c:v>741.66666666666663</c:v>
                </c:pt>
                <c:pt idx="14">
                  <c:v>712</c:v>
                </c:pt>
                <c:pt idx="15">
                  <c:v>684.61538461538464</c:v>
                </c:pt>
                <c:pt idx="16">
                  <c:v>659.25925925925924</c:v>
                </c:pt>
                <c:pt idx="17">
                  <c:v>659.25925925925924</c:v>
                </c:pt>
                <c:pt idx="18">
                  <c:v>635.71428571428567</c:v>
                </c:pt>
                <c:pt idx="19">
                  <c:v>613.79310344827582</c:v>
                </c:pt>
                <c:pt idx="20">
                  <c:v>593.33333333333337</c:v>
                </c:pt>
                <c:pt idx="21">
                  <c:v>593.33333333333337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6-4481-83D1-1677CEEBA618}"/>
            </c:ext>
          </c:extLst>
        </c:ser>
        <c:ser>
          <c:idx val="2"/>
          <c:order val="2"/>
          <c:tx>
            <c:strRef>
              <c:f>KPIs!$A$7</c:f>
              <c:strCache>
                <c:ptCount val="1"/>
                <c:pt idx="0">
                  <c:v>Cost per new Customer (CPA)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KPIs!$B$7:$W$7</c:f>
              <c:numCache>
                <c:formatCode>"£"#,##0.00</c:formatCode>
                <c:ptCount val="22"/>
                <c:pt idx="0">
                  <c:v>9200</c:v>
                </c:pt>
                <c:pt idx="1">
                  <c:v>6133.333333333333</c:v>
                </c:pt>
                <c:pt idx="2">
                  <c:v>4600</c:v>
                </c:pt>
                <c:pt idx="3">
                  <c:v>3066.6666666666665</c:v>
                </c:pt>
                <c:pt idx="4">
                  <c:v>2300</c:v>
                </c:pt>
                <c:pt idx="5">
                  <c:v>1840</c:v>
                </c:pt>
                <c:pt idx="6">
                  <c:v>1800</c:v>
                </c:pt>
                <c:pt idx="7">
                  <c:v>1542.8571428571429</c:v>
                </c:pt>
                <c:pt idx="8">
                  <c:v>1350</c:v>
                </c:pt>
                <c:pt idx="9">
                  <c:v>1200</c:v>
                </c:pt>
                <c:pt idx="10">
                  <c:v>1136.8421052631579</c:v>
                </c:pt>
                <c:pt idx="11">
                  <c:v>1028.5714285714287</c:v>
                </c:pt>
                <c:pt idx="12">
                  <c:v>1031.8840579710145</c:v>
                </c:pt>
                <c:pt idx="13">
                  <c:v>988.88888888888891</c:v>
                </c:pt>
                <c:pt idx="14">
                  <c:v>949.33333333333337</c:v>
                </c:pt>
                <c:pt idx="15">
                  <c:v>912.82051282051282</c:v>
                </c:pt>
                <c:pt idx="16">
                  <c:v>879.01234567901236</c:v>
                </c:pt>
                <c:pt idx="17">
                  <c:v>879.01234567901236</c:v>
                </c:pt>
                <c:pt idx="18">
                  <c:v>847.61904761904759</c:v>
                </c:pt>
                <c:pt idx="19">
                  <c:v>818.39080459770116</c:v>
                </c:pt>
                <c:pt idx="20">
                  <c:v>791.11111111111109</c:v>
                </c:pt>
                <c:pt idx="21">
                  <c:v>791.11111111111109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6-4481-83D1-1677CEEBA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1280784"/>
        <c:axId val="86128132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KPIs!$A$6</c15:sqref>
                        </c15:formulaRef>
                      </c:ext>
                    </c:extLst>
                    <c:strCache>
                      <c:ptCount val="1"/>
                      <c:pt idx="0">
                        <c:v>New Customers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KPIs!$B$6:$W$6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1.5</c:v>
                      </c:pt>
                      <c:pt idx="1">
                        <c:v>2.25</c:v>
                      </c:pt>
                      <c:pt idx="2">
                        <c:v>3</c:v>
                      </c:pt>
                      <c:pt idx="3">
                        <c:v>4.5</c:v>
                      </c:pt>
                      <c:pt idx="4">
                        <c:v>6</c:v>
                      </c:pt>
                      <c:pt idx="5">
                        <c:v>7.5</c:v>
                      </c:pt>
                      <c:pt idx="6">
                        <c:v>9</c:v>
                      </c:pt>
                      <c:pt idx="7">
                        <c:v>10.5</c:v>
                      </c:pt>
                      <c:pt idx="8">
                        <c:v>12</c:v>
                      </c:pt>
                      <c:pt idx="9">
                        <c:v>13.5</c:v>
                      </c:pt>
                      <c:pt idx="10">
                        <c:v>14.25</c:v>
                      </c:pt>
                      <c:pt idx="11">
                        <c:v>15.75</c:v>
                      </c:pt>
                      <c:pt idx="12">
                        <c:v>17.25</c:v>
                      </c:pt>
                      <c:pt idx="13">
                        <c:v>18</c:v>
                      </c:pt>
                      <c:pt idx="14">
                        <c:v>18.75</c:v>
                      </c:pt>
                      <c:pt idx="15">
                        <c:v>19.5</c:v>
                      </c:pt>
                      <c:pt idx="16">
                        <c:v>20.25</c:v>
                      </c:pt>
                      <c:pt idx="17">
                        <c:v>20.25</c:v>
                      </c:pt>
                      <c:pt idx="18">
                        <c:v>21</c:v>
                      </c:pt>
                      <c:pt idx="19">
                        <c:v>21.75</c:v>
                      </c:pt>
                      <c:pt idx="20">
                        <c:v>22.5</c:v>
                      </c:pt>
                      <c:pt idx="21">
                        <c:v>22.5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1E6-4481-83D1-1677CEEBA618}"/>
                  </c:ext>
                </c:extLst>
              </c15:ser>
            </c15:filteredBarSeries>
          </c:ext>
        </c:extLst>
      </c:barChart>
      <c:catAx>
        <c:axId val="86128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81328"/>
        <c:crosses val="autoZero"/>
        <c:auto val="1"/>
        <c:lblAlgn val="ctr"/>
        <c:lblOffset val="100"/>
        <c:noMultiLvlLbl val="0"/>
      </c:catAx>
      <c:valAx>
        <c:axId val="86128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8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MONTHLY ROI IS TYPICALLY OPTIMISED OVER A 12-24-MONTHS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KPIs!$A$14</c:f>
              <c:strCache>
                <c:ptCount val="1"/>
                <c:pt idx="0">
                  <c:v>Monthly ROI / New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KPIs!$B$14:$W$14</c:f>
              <c:numCache>
                <c:formatCode>0.00</c:formatCode>
                <c:ptCount val="22"/>
                <c:pt idx="0">
                  <c:v>1.3043478260869565</c:v>
                </c:pt>
                <c:pt idx="1">
                  <c:v>1.9565217391304348</c:v>
                </c:pt>
                <c:pt idx="2">
                  <c:v>2.6086956521739131</c:v>
                </c:pt>
                <c:pt idx="3">
                  <c:v>3.9130434782608696</c:v>
                </c:pt>
                <c:pt idx="4">
                  <c:v>5.2173913043478262</c:v>
                </c:pt>
                <c:pt idx="5">
                  <c:v>6.5217391304347823</c:v>
                </c:pt>
                <c:pt idx="6">
                  <c:v>6.666666666666667</c:v>
                </c:pt>
                <c:pt idx="7">
                  <c:v>7.7777777777777777</c:v>
                </c:pt>
                <c:pt idx="8">
                  <c:v>8.8888888888888893</c:v>
                </c:pt>
                <c:pt idx="9">
                  <c:v>10</c:v>
                </c:pt>
                <c:pt idx="10">
                  <c:v>10.555555555555555</c:v>
                </c:pt>
                <c:pt idx="11">
                  <c:v>11.666666666666666</c:v>
                </c:pt>
                <c:pt idx="12">
                  <c:v>11.629213483146067</c:v>
                </c:pt>
                <c:pt idx="13">
                  <c:v>12.134831460674157</c:v>
                </c:pt>
                <c:pt idx="14">
                  <c:v>12.640449438202246</c:v>
                </c:pt>
                <c:pt idx="15">
                  <c:v>13.146067415730338</c:v>
                </c:pt>
                <c:pt idx="16">
                  <c:v>13.651685393258427</c:v>
                </c:pt>
                <c:pt idx="17">
                  <c:v>13.651685393258427</c:v>
                </c:pt>
                <c:pt idx="18">
                  <c:v>14.157303370786517</c:v>
                </c:pt>
                <c:pt idx="19">
                  <c:v>14.662921348314606</c:v>
                </c:pt>
                <c:pt idx="20">
                  <c:v>15.168539325842696</c:v>
                </c:pt>
                <c:pt idx="21">
                  <c:v>15.168539325842696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C-4470-98F4-F9AE8F03DA56}"/>
            </c:ext>
          </c:extLst>
        </c:ser>
        <c:ser>
          <c:idx val="1"/>
          <c:order val="1"/>
          <c:tx>
            <c:strRef>
              <c:f>KPIs!$A$15</c:f>
              <c:strCache>
                <c:ptCount val="1"/>
                <c:pt idx="0">
                  <c:v>Monthly ROI / New LTV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KPIs!$B$15:$W$15</c:f>
              <c:numCache>
                <c:formatCode>0.00</c:formatCode>
                <c:ptCount val="22"/>
                <c:pt idx="0">
                  <c:v>3.9130434782608696</c:v>
                </c:pt>
                <c:pt idx="1">
                  <c:v>5.8695652173913047</c:v>
                </c:pt>
                <c:pt idx="2">
                  <c:v>7.8260869565217392</c:v>
                </c:pt>
                <c:pt idx="3">
                  <c:v>11.739130434782609</c:v>
                </c:pt>
                <c:pt idx="4">
                  <c:v>15.652173913043478</c:v>
                </c:pt>
                <c:pt idx="5">
                  <c:v>19.565217391304348</c:v>
                </c:pt>
                <c:pt idx="6">
                  <c:v>20</c:v>
                </c:pt>
                <c:pt idx="7">
                  <c:v>23.333333333333332</c:v>
                </c:pt>
                <c:pt idx="8">
                  <c:v>26.666666666666668</c:v>
                </c:pt>
                <c:pt idx="9">
                  <c:v>30</c:v>
                </c:pt>
                <c:pt idx="10">
                  <c:v>31.666666666666668</c:v>
                </c:pt>
                <c:pt idx="11">
                  <c:v>35</c:v>
                </c:pt>
                <c:pt idx="12">
                  <c:v>34.887640449438202</c:v>
                </c:pt>
                <c:pt idx="13">
                  <c:v>36.40449438202247</c:v>
                </c:pt>
                <c:pt idx="14">
                  <c:v>37.921348314606739</c:v>
                </c:pt>
                <c:pt idx="15">
                  <c:v>39.438202247191015</c:v>
                </c:pt>
                <c:pt idx="16">
                  <c:v>40.955056179775283</c:v>
                </c:pt>
                <c:pt idx="17">
                  <c:v>40.955056179775283</c:v>
                </c:pt>
                <c:pt idx="18">
                  <c:v>42.471910112359552</c:v>
                </c:pt>
                <c:pt idx="19">
                  <c:v>43.988764044943821</c:v>
                </c:pt>
                <c:pt idx="20">
                  <c:v>45.50561797752809</c:v>
                </c:pt>
                <c:pt idx="21">
                  <c:v>45.50561797752809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C-4470-98F4-F9AE8F03DA56}"/>
            </c:ext>
          </c:extLst>
        </c:ser>
        <c:ser>
          <c:idx val="2"/>
          <c:order val="2"/>
          <c:tx>
            <c:strRef>
              <c:f>KPIs!$A$16</c:f>
              <c:strCache>
                <c:ptCount val="1"/>
                <c:pt idx="0">
                  <c:v>Monthly ROI / Gross 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KPIs!$B$16:$W$16</c:f>
              <c:numCache>
                <c:formatCode>#,##0.00</c:formatCode>
                <c:ptCount val="22"/>
                <c:pt idx="0">
                  <c:v>0.65217391304347827</c:v>
                </c:pt>
                <c:pt idx="1">
                  <c:v>0.97826086956521741</c:v>
                </c:pt>
                <c:pt idx="2">
                  <c:v>1.3043478260869565</c:v>
                </c:pt>
                <c:pt idx="3">
                  <c:v>1.9565217391304348</c:v>
                </c:pt>
                <c:pt idx="4">
                  <c:v>2.6086956521739131</c:v>
                </c:pt>
                <c:pt idx="5">
                  <c:v>3.2608695652173911</c:v>
                </c:pt>
                <c:pt idx="6">
                  <c:v>3.3333333333333335</c:v>
                </c:pt>
                <c:pt idx="7">
                  <c:v>3.8888888888888888</c:v>
                </c:pt>
                <c:pt idx="8">
                  <c:v>4.4444444444444446</c:v>
                </c:pt>
                <c:pt idx="9">
                  <c:v>5</c:v>
                </c:pt>
                <c:pt idx="10">
                  <c:v>5.2777777777777777</c:v>
                </c:pt>
                <c:pt idx="11">
                  <c:v>5.833333333333333</c:v>
                </c:pt>
                <c:pt idx="12">
                  <c:v>5.8146067415730336</c:v>
                </c:pt>
                <c:pt idx="13">
                  <c:v>6.0674157303370784</c:v>
                </c:pt>
                <c:pt idx="14">
                  <c:v>6.3202247191011232</c:v>
                </c:pt>
                <c:pt idx="15">
                  <c:v>6.5730337078651688</c:v>
                </c:pt>
                <c:pt idx="16">
                  <c:v>6.8258426966292136</c:v>
                </c:pt>
                <c:pt idx="17">
                  <c:v>6.8258426966292136</c:v>
                </c:pt>
                <c:pt idx="18">
                  <c:v>7.0786516853932584</c:v>
                </c:pt>
                <c:pt idx="19">
                  <c:v>7.3314606741573032</c:v>
                </c:pt>
                <c:pt idx="20">
                  <c:v>7.584269662921348</c:v>
                </c:pt>
                <c:pt idx="21">
                  <c:v>7.584269662921348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C-4470-98F4-F9AE8F03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333024"/>
        <c:axId val="539319424"/>
      </c:barChart>
      <c:catAx>
        <c:axId val="539333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19424"/>
        <c:crosses val="autoZero"/>
        <c:auto val="1"/>
        <c:lblAlgn val="ctr"/>
        <c:lblOffset val="100"/>
        <c:noMultiLvlLbl val="0"/>
      </c:catAx>
      <c:valAx>
        <c:axId val="53931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3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7CF4D52-C0F9-4C93-9B2D-9B26D8237955}" type="doc">
      <dgm:prSet loTypeId="urn:microsoft.com/office/officeart/2005/8/layout/chevron2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74682EB0-6121-4265-8FD9-4DF271EF4BF9}">
      <dgm:prSet phldrT="[Text]"/>
      <dgm:spPr>
        <a:solidFill>
          <a:schemeClr val="accent6"/>
        </a:solidFill>
      </dgm:spPr>
      <dgm:t>
        <a:bodyPr/>
        <a:lstStyle/>
        <a:p>
          <a:r>
            <a:rPr lang="en-GB"/>
            <a:t>Targets</a:t>
          </a:r>
        </a:p>
      </dgm:t>
    </dgm:pt>
    <dgm:pt modelId="{ED2BC0D4-6B58-4F1E-A966-19A83A4EB2CD}" type="parTrans" cxnId="{30AE2F9E-4322-4850-B9B2-67695931213F}">
      <dgm:prSet/>
      <dgm:spPr/>
      <dgm:t>
        <a:bodyPr/>
        <a:lstStyle/>
        <a:p>
          <a:endParaRPr lang="en-GB"/>
        </a:p>
      </dgm:t>
    </dgm:pt>
    <dgm:pt modelId="{17EC27CC-6C64-4EE7-9FA5-1A0C9185C671}" type="sibTrans" cxnId="{30AE2F9E-4322-4850-B9B2-67695931213F}">
      <dgm:prSet/>
      <dgm:spPr/>
      <dgm:t>
        <a:bodyPr/>
        <a:lstStyle/>
        <a:p>
          <a:endParaRPr lang="en-GB"/>
        </a:p>
      </dgm:t>
    </dgm:pt>
    <dgm:pt modelId="{0100F277-780C-427C-B032-57ECEA6F1B85}">
      <dgm:prSet phldrT="[Text]"/>
      <dgm:spPr/>
      <dgm:t>
        <a:bodyPr/>
        <a:lstStyle/>
        <a:p>
          <a:r>
            <a:rPr lang="en-GB"/>
            <a:t>PPC Advertising</a:t>
          </a:r>
        </a:p>
      </dgm:t>
    </dgm:pt>
    <dgm:pt modelId="{E966389B-9ACB-4870-9702-686ED4886BCA}" type="parTrans" cxnId="{C05B758F-F9D2-48B3-BACD-B1D22DC078AB}">
      <dgm:prSet/>
      <dgm:spPr/>
      <dgm:t>
        <a:bodyPr/>
        <a:lstStyle/>
        <a:p>
          <a:endParaRPr lang="en-GB"/>
        </a:p>
      </dgm:t>
    </dgm:pt>
    <dgm:pt modelId="{8CE2E4FA-0359-4366-8BE7-D26FBFE70026}" type="sibTrans" cxnId="{C05B758F-F9D2-48B3-BACD-B1D22DC078AB}">
      <dgm:prSet/>
      <dgm:spPr/>
      <dgm:t>
        <a:bodyPr/>
        <a:lstStyle/>
        <a:p>
          <a:endParaRPr lang="en-GB"/>
        </a:p>
      </dgm:t>
    </dgm:pt>
    <dgm:pt modelId="{24834D4A-3319-4F99-9FBB-D70B1780AE39}">
      <dgm:prSet phldrT="[Text]"/>
      <dgm:spPr>
        <a:solidFill>
          <a:schemeClr val="accent6"/>
        </a:solidFill>
      </dgm:spPr>
      <dgm:t>
        <a:bodyPr/>
        <a:lstStyle/>
        <a:p>
          <a:r>
            <a:rPr lang="en-GB"/>
            <a:t>Visitors</a:t>
          </a:r>
        </a:p>
      </dgm:t>
    </dgm:pt>
    <dgm:pt modelId="{AACA5ACF-787A-4CC8-B60C-601C0C5DD489}" type="parTrans" cxnId="{CE12EF4C-9AFF-4635-A979-19692EABEDBD}">
      <dgm:prSet/>
      <dgm:spPr/>
      <dgm:t>
        <a:bodyPr/>
        <a:lstStyle/>
        <a:p>
          <a:endParaRPr lang="en-GB"/>
        </a:p>
      </dgm:t>
    </dgm:pt>
    <dgm:pt modelId="{14C90A3B-8350-409D-9163-4F7ADAF640F4}" type="sibTrans" cxnId="{CE12EF4C-9AFF-4635-A979-19692EABEDBD}">
      <dgm:prSet/>
      <dgm:spPr/>
      <dgm:t>
        <a:bodyPr/>
        <a:lstStyle/>
        <a:p>
          <a:endParaRPr lang="en-GB"/>
        </a:p>
      </dgm:t>
    </dgm:pt>
    <dgm:pt modelId="{515FA044-9A1E-4455-A992-F4E5B86ED088}">
      <dgm:prSet phldrT="[Text]"/>
      <dgm:spPr/>
      <dgm:t>
        <a:bodyPr/>
        <a:lstStyle/>
        <a:p>
          <a:r>
            <a:rPr lang="en-GB"/>
            <a:t>Landing pages</a:t>
          </a:r>
        </a:p>
      </dgm:t>
    </dgm:pt>
    <dgm:pt modelId="{43211C52-3850-4E62-AD7A-4A2AF6341A44}" type="parTrans" cxnId="{6F673C46-AB1D-4B62-907B-588E88E58667}">
      <dgm:prSet/>
      <dgm:spPr/>
      <dgm:t>
        <a:bodyPr/>
        <a:lstStyle/>
        <a:p>
          <a:endParaRPr lang="en-GB"/>
        </a:p>
      </dgm:t>
    </dgm:pt>
    <dgm:pt modelId="{00B9EAA0-0AA0-40A4-8ECF-EBC2AC2D4598}" type="sibTrans" cxnId="{6F673C46-AB1D-4B62-907B-588E88E58667}">
      <dgm:prSet/>
      <dgm:spPr/>
      <dgm:t>
        <a:bodyPr/>
        <a:lstStyle/>
        <a:p>
          <a:endParaRPr lang="en-GB"/>
        </a:p>
      </dgm:t>
    </dgm:pt>
    <dgm:pt modelId="{B2A59E13-4AF1-47AE-BEC6-426F1961C0B2}">
      <dgm:prSet phldrT="[Text]"/>
      <dgm:spPr>
        <a:solidFill>
          <a:schemeClr val="accent6"/>
        </a:solidFill>
      </dgm:spPr>
      <dgm:t>
        <a:bodyPr/>
        <a:lstStyle/>
        <a:p>
          <a:r>
            <a:rPr lang="en-GB"/>
            <a:t>Sales Enquiries </a:t>
          </a:r>
        </a:p>
      </dgm:t>
    </dgm:pt>
    <dgm:pt modelId="{14D82C34-2DB3-427B-A263-B8DFA9D33F37}" type="parTrans" cxnId="{36AAA5BA-8752-4B63-B217-BEA200BF5ECA}">
      <dgm:prSet/>
      <dgm:spPr/>
      <dgm:t>
        <a:bodyPr/>
        <a:lstStyle/>
        <a:p>
          <a:endParaRPr lang="en-GB"/>
        </a:p>
      </dgm:t>
    </dgm:pt>
    <dgm:pt modelId="{7A64C3FF-20C7-435F-8B30-6DA680379E80}" type="sibTrans" cxnId="{36AAA5BA-8752-4B63-B217-BEA200BF5ECA}">
      <dgm:prSet/>
      <dgm:spPr/>
      <dgm:t>
        <a:bodyPr/>
        <a:lstStyle/>
        <a:p>
          <a:endParaRPr lang="en-GB"/>
        </a:p>
      </dgm:t>
    </dgm:pt>
    <dgm:pt modelId="{5C4E8475-290E-4BCD-8C35-785F09166C85}">
      <dgm:prSet phldrT="[Text]"/>
      <dgm:spPr/>
      <dgm:t>
        <a:bodyPr/>
        <a:lstStyle/>
        <a:p>
          <a:r>
            <a:rPr lang="en-GB"/>
            <a:t>Telephone </a:t>
          </a:r>
        </a:p>
      </dgm:t>
    </dgm:pt>
    <dgm:pt modelId="{AEEC534C-42FB-4331-8992-7C1A25FF89E1}" type="parTrans" cxnId="{708654A6-1703-4F69-8218-D4D97B5A3C32}">
      <dgm:prSet/>
      <dgm:spPr/>
      <dgm:t>
        <a:bodyPr/>
        <a:lstStyle/>
        <a:p>
          <a:endParaRPr lang="en-GB"/>
        </a:p>
      </dgm:t>
    </dgm:pt>
    <dgm:pt modelId="{9E3BFC84-4516-4D9F-9A23-E8FC4E7D77B3}" type="sibTrans" cxnId="{708654A6-1703-4F69-8218-D4D97B5A3C32}">
      <dgm:prSet/>
      <dgm:spPr/>
      <dgm:t>
        <a:bodyPr/>
        <a:lstStyle/>
        <a:p>
          <a:endParaRPr lang="en-GB"/>
        </a:p>
      </dgm:t>
    </dgm:pt>
    <dgm:pt modelId="{4E9F8576-8EA7-4217-9B78-C31DF2F4BEF1}">
      <dgm:prSet phldrT="[Text]"/>
      <dgm:spPr/>
      <dgm:t>
        <a:bodyPr/>
        <a:lstStyle/>
        <a:p>
          <a:r>
            <a:rPr lang="en-GB"/>
            <a:t>Re targeting</a:t>
          </a:r>
        </a:p>
      </dgm:t>
    </dgm:pt>
    <dgm:pt modelId="{5B661E6D-9C9D-42C2-ADA4-C2B6AE4F029F}" type="parTrans" cxnId="{CD351857-7A31-4BBC-9848-F81A8FAB1242}">
      <dgm:prSet/>
      <dgm:spPr/>
      <dgm:t>
        <a:bodyPr/>
        <a:lstStyle/>
        <a:p>
          <a:endParaRPr lang="en-GB"/>
        </a:p>
      </dgm:t>
    </dgm:pt>
    <dgm:pt modelId="{AA453B22-96D0-4EFC-A005-8E539BF457CF}" type="sibTrans" cxnId="{CD351857-7A31-4BBC-9848-F81A8FAB1242}">
      <dgm:prSet/>
      <dgm:spPr/>
      <dgm:t>
        <a:bodyPr/>
        <a:lstStyle/>
        <a:p>
          <a:endParaRPr lang="en-GB"/>
        </a:p>
      </dgm:t>
    </dgm:pt>
    <dgm:pt modelId="{0F7686B0-B8FA-431C-9B24-30BC4C5358AD}">
      <dgm:prSet phldrT="[Text]"/>
      <dgm:spPr>
        <a:solidFill>
          <a:schemeClr val="accent4"/>
        </a:solidFill>
      </dgm:spPr>
      <dgm:t>
        <a:bodyPr/>
        <a:lstStyle/>
        <a:p>
          <a:r>
            <a:rPr lang="en-GB"/>
            <a:t>Brand engagement</a:t>
          </a:r>
        </a:p>
      </dgm:t>
    </dgm:pt>
    <dgm:pt modelId="{9C88A15E-A64F-412F-8304-79E4DB37D940}" type="parTrans" cxnId="{35E1E09C-C37A-44F4-BF4C-F0490C132F79}">
      <dgm:prSet/>
      <dgm:spPr/>
      <dgm:t>
        <a:bodyPr/>
        <a:lstStyle/>
        <a:p>
          <a:endParaRPr lang="en-GB"/>
        </a:p>
      </dgm:t>
    </dgm:pt>
    <dgm:pt modelId="{17ED7D1F-0103-4806-9CCB-6D6E532763B5}" type="sibTrans" cxnId="{35E1E09C-C37A-44F4-BF4C-F0490C132F79}">
      <dgm:prSet/>
      <dgm:spPr/>
      <dgm:t>
        <a:bodyPr/>
        <a:lstStyle/>
        <a:p>
          <a:endParaRPr lang="en-GB"/>
        </a:p>
      </dgm:t>
    </dgm:pt>
    <dgm:pt modelId="{6C2ED021-693B-4D62-AB71-736B50EE5567}">
      <dgm:prSet phldrT="[Text]"/>
      <dgm:spPr/>
      <dgm:t>
        <a:bodyPr/>
        <a:lstStyle/>
        <a:p>
          <a:r>
            <a:rPr lang="en-GB"/>
            <a:t>Enquiry forms </a:t>
          </a:r>
        </a:p>
      </dgm:t>
    </dgm:pt>
    <dgm:pt modelId="{099F805D-9271-43CA-8EAE-EE347951F4F1}" type="parTrans" cxnId="{2AA830CB-F46A-49C5-931B-6DBD047B9CB1}">
      <dgm:prSet/>
      <dgm:spPr/>
      <dgm:t>
        <a:bodyPr/>
        <a:lstStyle/>
        <a:p>
          <a:endParaRPr lang="en-GB"/>
        </a:p>
      </dgm:t>
    </dgm:pt>
    <dgm:pt modelId="{B140FBB6-7DDA-41E9-B909-C046B2700191}" type="sibTrans" cxnId="{2AA830CB-F46A-49C5-931B-6DBD047B9CB1}">
      <dgm:prSet/>
      <dgm:spPr/>
      <dgm:t>
        <a:bodyPr/>
        <a:lstStyle/>
        <a:p>
          <a:endParaRPr lang="en-GB"/>
        </a:p>
      </dgm:t>
    </dgm:pt>
    <dgm:pt modelId="{0821B314-684C-469F-9DC4-2779A53FE033}">
      <dgm:prSet/>
      <dgm:spPr/>
      <dgm:t>
        <a:bodyPr/>
        <a:lstStyle/>
        <a:p>
          <a:r>
            <a:rPr lang="en-GB"/>
            <a:t>app</a:t>
          </a:r>
        </a:p>
      </dgm:t>
    </dgm:pt>
    <dgm:pt modelId="{66732213-234C-416C-A473-602632E31815}" type="parTrans" cxnId="{635D0D45-BE2E-4CCB-BAFF-A30E4E5C1054}">
      <dgm:prSet/>
      <dgm:spPr/>
      <dgm:t>
        <a:bodyPr/>
        <a:lstStyle/>
        <a:p>
          <a:endParaRPr lang="en-GB"/>
        </a:p>
      </dgm:t>
    </dgm:pt>
    <dgm:pt modelId="{49D7AD6D-F8F9-4C31-8446-DD2BD5B4B47B}" type="sibTrans" cxnId="{635D0D45-BE2E-4CCB-BAFF-A30E4E5C1054}">
      <dgm:prSet/>
      <dgm:spPr/>
      <dgm:t>
        <a:bodyPr/>
        <a:lstStyle/>
        <a:p>
          <a:endParaRPr lang="en-GB"/>
        </a:p>
      </dgm:t>
    </dgm:pt>
    <dgm:pt modelId="{4C3EDFC2-7A34-4456-89A7-6DAD83DC85E6}">
      <dgm:prSet phldrT="[Text]"/>
      <dgm:spPr/>
      <dgm:t>
        <a:bodyPr/>
        <a:lstStyle/>
        <a:p>
          <a:r>
            <a:rPr lang="en-GB"/>
            <a:t>Email </a:t>
          </a:r>
        </a:p>
      </dgm:t>
    </dgm:pt>
    <dgm:pt modelId="{1EA8CC12-1352-4808-A3B1-3845269FCD2C}" type="parTrans" cxnId="{D680D912-4B8E-4922-B7F0-4802F33650DB}">
      <dgm:prSet/>
      <dgm:spPr/>
      <dgm:t>
        <a:bodyPr/>
        <a:lstStyle/>
        <a:p>
          <a:endParaRPr lang="en-GB"/>
        </a:p>
      </dgm:t>
    </dgm:pt>
    <dgm:pt modelId="{E930E9FD-F453-4163-AAF7-B7584F2FD43C}" type="sibTrans" cxnId="{D680D912-4B8E-4922-B7F0-4802F33650DB}">
      <dgm:prSet/>
      <dgm:spPr/>
      <dgm:t>
        <a:bodyPr/>
        <a:lstStyle/>
        <a:p>
          <a:endParaRPr lang="en-GB"/>
        </a:p>
      </dgm:t>
    </dgm:pt>
    <dgm:pt modelId="{F1F7555E-7D87-4962-9E9E-F14038BAEB55}">
      <dgm:prSet/>
      <dgm:spPr/>
      <dgm:t>
        <a:bodyPr/>
        <a:lstStyle/>
        <a:p>
          <a:r>
            <a:rPr lang="en-GB"/>
            <a:t>email</a:t>
          </a:r>
        </a:p>
      </dgm:t>
    </dgm:pt>
    <dgm:pt modelId="{A948B17E-DF0F-4D81-84C9-59A4E6769C71}" type="parTrans" cxnId="{E8EFC8C8-A21B-42D5-97DD-7FBE7F914C36}">
      <dgm:prSet/>
      <dgm:spPr/>
      <dgm:t>
        <a:bodyPr/>
        <a:lstStyle/>
        <a:p>
          <a:endParaRPr lang="en-GB"/>
        </a:p>
      </dgm:t>
    </dgm:pt>
    <dgm:pt modelId="{FE28D3CB-DECD-4969-8759-6D9E2122BA6D}" type="sibTrans" cxnId="{E8EFC8C8-A21B-42D5-97DD-7FBE7F914C36}">
      <dgm:prSet/>
      <dgm:spPr/>
      <dgm:t>
        <a:bodyPr/>
        <a:lstStyle/>
        <a:p>
          <a:endParaRPr lang="en-GB"/>
        </a:p>
      </dgm:t>
    </dgm:pt>
    <dgm:pt modelId="{5B94F408-E1B4-4D5B-96E7-9F0963584AE8}" type="pres">
      <dgm:prSet presAssocID="{F7CF4D52-C0F9-4C93-9B2D-9B26D8237955}" presName="linearFlow" presStyleCnt="0">
        <dgm:presLayoutVars>
          <dgm:dir/>
          <dgm:animLvl val="lvl"/>
          <dgm:resizeHandles val="exact"/>
        </dgm:presLayoutVars>
      </dgm:prSet>
      <dgm:spPr/>
    </dgm:pt>
    <dgm:pt modelId="{E63F8634-0A0D-4EC4-9B64-6C36E0AFC87B}" type="pres">
      <dgm:prSet presAssocID="{74682EB0-6121-4265-8FD9-4DF271EF4BF9}" presName="composite" presStyleCnt="0"/>
      <dgm:spPr/>
    </dgm:pt>
    <dgm:pt modelId="{494D008D-B955-4F49-9F19-9BA23E74611E}" type="pres">
      <dgm:prSet presAssocID="{74682EB0-6121-4265-8FD9-4DF271EF4BF9}" presName="parentText" presStyleLbl="alignNode1" presStyleIdx="0" presStyleCnt="4">
        <dgm:presLayoutVars>
          <dgm:chMax val="1"/>
          <dgm:bulletEnabled val="1"/>
        </dgm:presLayoutVars>
      </dgm:prSet>
      <dgm:spPr/>
    </dgm:pt>
    <dgm:pt modelId="{8B1AF176-A412-4629-AF4B-74CC57E4239C}" type="pres">
      <dgm:prSet presAssocID="{74682EB0-6121-4265-8FD9-4DF271EF4BF9}" presName="descendantText" presStyleLbl="alignAcc1" presStyleIdx="0" presStyleCnt="4">
        <dgm:presLayoutVars>
          <dgm:bulletEnabled val="1"/>
        </dgm:presLayoutVars>
      </dgm:prSet>
      <dgm:spPr/>
    </dgm:pt>
    <dgm:pt modelId="{04515066-53ED-4279-AA2A-B1E4688915CA}" type="pres">
      <dgm:prSet presAssocID="{17EC27CC-6C64-4EE7-9FA5-1A0C9185C671}" presName="sp" presStyleCnt="0"/>
      <dgm:spPr/>
    </dgm:pt>
    <dgm:pt modelId="{26C8199C-098D-4F28-A673-D48212F24182}" type="pres">
      <dgm:prSet presAssocID="{24834D4A-3319-4F99-9FBB-D70B1780AE39}" presName="composite" presStyleCnt="0"/>
      <dgm:spPr/>
    </dgm:pt>
    <dgm:pt modelId="{19168310-5CEF-43E0-8E9F-11937F65BAD5}" type="pres">
      <dgm:prSet presAssocID="{24834D4A-3319-4F99-9FBB-D70B1780AE39}" presName="parentText" presStyleLbl="alignNode1" presStyleIdx="1" presStyleCnt="4">
        <dgm:presLayoutVars>
          <dgm:chMax val="1"/>
          <dgm:bulletEnabled val="1"/>
        </dgm:presLayoutVars>
      </dgm:prSet>
      <dgm:spPr/>
    </dgm:pt>
    <dgm:pt modelId="{9788F430-8FE9-4CB3-81CC-DC087AA12C2B}" type="pres">
      <dgm:prSet presAssocID="{24834D4A-3319-4F99-9FBB-D70B1780AE39}" presName="descendantText" presStyleLbl="alignAcc1" presStyleIdx="1" presStyleCnt="4">
        <dgm:presLayoutVars>
          <dgm:bulletEnabled val="1"/>
        </dgm:presLayoutVars>
      </dgm:prSet>
      <dgm:spPr/>
    </dgm:pt>
    <dgm:pt modelId="{32249971-4810-4896-A842-442E5D141CA5}" type="pres">
      <dgm:prSet presAssocID="{14C90A3B-8350-409D-9163-4F7ADAF640F4}" presName="sp" presStyleCnt="0"/>
      <dgm:spPr/>
    </dgm:pt>
    <dgm:pt modelId="{B061C165-D5E6-470F-A990-C4B8E871C25F}" type="pres">
      <dgm:prSet presAssocID="{B2A59E13-4AF1-47AE-BEC6-426F1961C0B2}" presName="composite" presStyleCnt="0"/>
      <dgm:spPr/>
    </dgm:pt>
    <dgm:pt modelId="{A686F2BC-C304-4D16-AE4F-A6D3ED423989}" type="pres">
      <dgm:prSet presAssocID="{B2A59E13-4AF1-47AE-BEC6-426F1961C0B2}" presName="parentText" presStyleLbl="alignNode1" presStyleIdx="2" presStyleCnt="4">
        <dgm:presLayoutVars>
          <dgm:chMax val="1"/>
          <dgm:bulletEnabled val="1"/>
        </dgm:presLayoutVars>
      </dgm:prSet>
      <dgm:spPr/>
    </dgm:pt>
    <dgm:pt modelId="{9EEAC67B-99A2-4B45-9D09-84CED05F320B}" type="pres">
      <dgm:prSet presAssocID="{B2A59E13-4AF1-47AE-BEC6-426F1961C0B2}" presName="descendantText" presStyleLbl="alignAcc1" presStyleIdx="2" presStyleCnt="4">
        <dgm:presLayoutVars>
          <dgm:bulletEnabled val="1"/>
        </dgm:presLayoutVars>
      </dgm:prSet>
      <dgm:spPr/>
    </dgm:pt>
    <dgm:pt modelId="{14E1775D-8E34-4C2F-AEE2-027FC85EC49D}" type="pres">
      <dgm:prSet presAssocID="{7A64C3FF-20C7-435F-8B30-6DA680379E80}" presName="sp" presStyleCnt="0"/>
      <dgm:spPr/>
    </dgm:pt>
    <dgm:pt modelId="{C23B77DB-34AF-4828-BC45-499DCC2DE202}" type="pres">
      <dgm:prSet presAssocID="{0F7686B0-B8FA-431C-9B24-30BC4C5358AD}" presName="composite" presStyleCnt="0"/>
      <dgm:spPr/>
    </dgm:pt>
    <dgm:pt modelId="{A81E5803-C8A7-4E5B-B7F2-546B07DB4756}" type="pres">
      <dgm:prSet presAssocID="{0F7686B0-B8FA-431C-9B24-30BC4C5358AD}" presName="parentText" presStyleLbl="alignNode1" presStyleIdx="3" presStyleCnt="4">
        <dgm:presLayoutVars>
          <dgm:chMax val="1"/>
          <dgm:bulletEnabled val="1"/>
        </dgm:presLayoutVars>
      </dgm:prSet>
      <dgm:spPr/>
    </dgm:pt>
    <dgm:pt modelId="{7E5097F9-872D-4219-AFC1-27DBA020C7A7}" type="pres">
      <dgm:prSet presAssocID="{0F7686B0-B8FA-431C-9B24-30BC4C5358AD}" presName="descendantText" presStyleLbl="alignAcc1" presStyleIdx="3" presStyleCnt="4">
        <dgm:presLayoutVars>
          <dgm:bulletEnabled val="1"/>
        </dgm:presLayoutVars>
      </dgm:prSet>
      <dgm:spPr/>
    </dgm:pt>
  </dgm:ptLst>
  <dgm:cxnLst>
    <dgm:cxn modelId="{C05B758F-F9D2-48B3-BACD-B1D22DC078AB}" srcId="{74682EB0-6121-4265-8FD9-4DF271EF4BF9}" destId="{0100F277-780C-427C-B032-57ECEA6F1B85}" srcOrd="0" destOrd="0" parTransId="{E966389B-9ACB-4870-9702-686ED4886BCA}" sibTransId="{8CE2E4FA-0359-4366-8BE7-D26FBFE70026}"/>
    <dgm:cxn modelId="{E49370ED-619A-4190-B731-E65E6D22F420}" type="presOf" srcId="{0F7686B0-B8FA-431C-9B24-30BC4C5358AD}" destId="{A81E5803-C8A7-4E5B-B7F2-546B07DB4756}" srcOrd="0" destOrd="0" presId="urn:microsoft.com/office/officeart/2005/8/layout/chevron2"/>
    <dgm:cxn modelId="{8DFBAC3B-F3F5-4ACE-832C-E8091D3F131A}" type="presOf" srcId="{F7CF4D52-C0F9-4C93-9B2D-9B26D8237955}" destId="{5B94F408-E1B4-4D5B-96E7-9F0963584AE8}" srcOrd="0" destOrd="0" presId="urn:microsoft.com/office/officeart/2005/8/layout/chevron2"/>
    <dgm:cxn modelId="{708654A6-1703-4F69-8218-D4D97B5A3C32}" srcId="{B2A59E13-4AF1-47AE-BEC6-426F1961C0B2}" destId="{5C4E8475-290E-4BCD-8C35-785F09166C85}" srcOrd="2" destOrd="0" parTransId="{AEEC534C-42FB-4331-8992-7C1A25FF89E1}" sibTransId="{9E3BFC84-4516-4D9F-9A23-E8FC4E7D77B3}"/>
    <dgm:cxn modelId="{8841E9DB-5EC6-439C-A144-950C2D200C1F}" type="presOf" srcId="{B2A59E13-4AF1-47AE-BEC6-426F1961C0B2}" destId="{A686F2BC-C304-4D16-AE4F-A6D3ED423989}" srcOrd="0" destOrd="0" presId="urn:microsoft.com/office/officeart/2005/8/layout/chevron2"/>
    <dgm:cxn modelId="{3CEBFDEA-7F0A-4F28-BB82-39E491A8D604}" type="presOf" srcId="{6C2ED021-693B-4D62-AB71-736B50EE5567}" destId="{9EEAC67B-99A2-4B45-9D09-84CED05F320B}" srcOrd="0" destOrd="0" presId="urn:microsoft.com/office/officeart/2005/8/layout/chevron2"/>
    <dgm:cxn modelId="{8AF2E6FB-95D1-4CCF-8BC5-E324E1D3AA34}" type="presOf" srcId="{515FA044-9A1E-4455-A992-F4E5B86ED088}" destId="{9788F430-8FE9-4CB3-81CC-DC087AA12C2B}" srcOrd="0" destOrd="0" presId="urn:microsoft.com/office/officeart/2005/8/layout/chevron2"/>
    <dgm:cxn modelId="{ABE5EC89-CC19-418A-9885-D5D557643889}" type="presOf" srcId="{F1F7555E-7D87-4962-9E9E-F14038BAEB55}" destId="{7E5097F9-872D-4219-AFC1-27DBA020C7A7}" srcOrd="0" destOrd="1" presId="urn:microsoft.com/office/officeart/2005/8/layout/chevron2"/>
    <dgm:cxn modelId="{8C0A6D12-DFDE-4BD4-B54E-C897FF9AC6E4}" type="presOf" srcId="{24834D4A-3319-4F99-9FBB-D70B1780AE39}" destId="{19168310-5CEF-43E0-8E9F-11937F65BAD5}" srcOrd="0" destOrd="0" presId="urn:microsoft.com/office/officeart/2005/8/layout/chevron2"/>
    <dgm:cxn modelId="{53987702-5230-4342-B41C-C7BAA01EB7FA}" type="presOf" srcId="{5C4E8475-290E-4BCD-8C35-785F09166C85}" destId="{9EEAC67B-99A2-4B45-9D09-84CED05F320B}" srcOrd="0" destOrd="2" presId="urn:microsoft.com/office/officeart/2005/8/layout/chevron2"/>
    <dgm:cxn modelId="{635D0D45-BE2E-4CCB-BAFF-A30E4E5C1054}" srcId="{0F7686B0-B8FA-431C-9B24-30BC4C5358AD}" destId="{0821B314-684C-469F-9DC4-2779A53FE033}" srcOrd="0" destOrd="0" parTransId="{66732213-234C-416C-A473-602632E31815}" sibTransId="{49D7AD6D-F8F9-4C31-8446-DD2BD5B4B47B}"/>
    <dgm:cxn modelId="{36AAA5BA-8752-4B63-B217-BEA200BF5ECA}" srcId="{F7CF4D52-C0F9-4C93-9B2D-9B26D8237955}" destId="{B2A59E13-4AF1-47AE-BEC6-426F1961C0B2}" srcOrd="2" destOrd="0" parTransId="{14D82C34-2DB3-427B-A263-B8DFA9D33F37}" sibTransId="{7A64C3FF-20C7-435F-8B30-6DA680379E80}"/>
    <dgm:cxn modelId="{F9508985-8FD9-45C7-A000-35DDA113856B}" type="presOf" srcId="{74682EB0-6121-4265-8FD9-4DF271EF4BF9}" destId="{494D008D-B955-4F49-9F19-9BA23E74611E}" srcOrd="0" destOrd="0" presId="urn:microsoft.com/office/officeart/2005/8/layout/chevron2"/>
    <dgm:cxn modelId="{D680D912-4B8E-4922-B7F0-4802F33650DB}" srcId="{B2A59E13-4AF1-47AE-BEC6-426F1961C0B2}" destId="{4C3EDFC2-7A34-4456-89A7-6DAD83DC85E6}" srcOrd="1" destOrd="0" parTransId="{1EA8CC12-1352-4808-A3B1-3845269FCD2C}" sibTransId="{E930E9FD-F453-4163-AAF7-B7584F2FD43C}"/>
    <dgm:cxn modelId="{F6A397CC-919D-4083-996B-5B69E87D2623}" type="presOf" srcId="{4E9F8576-8EA7-4217-9B78-C31DF2F4BEF1}" destId="{9788F430-8FE9-4CB3-81CC-DC087AA12C2B}" srcOrd="0" destOrd="1" presId="urn:microsoft.com/office/officeart/2005/8/layout/chevron2"/>
    <dgm:cxn modelId="{30AE2F9E-4322-4850-B9B2-67695931213F}" srcId="{F7CF4D52-C0F9-4C93-9B2D-9B26D8237955}" destId="{74682EB0-6121-4265-8FD9-4DF271EF4BF9}" srcOrd="0" destOrd="0" parTransId="{ED2BC0D4-6B58-4F1E-A966-19A83A4EB2CD}" sibTransId="{17EC27CC-6C64-4EE7-9FA5-1A0C9185C671}"/>
    <dgm:cxn modelId="{2AA830CB-F46A-49C5-931B-6DBD047B9CB1}" srcId="{B2A59E13-4AF1-47AE-BEC6-426F1961C0B2}" destId="{6C2ED021-693B-4D62-AB71-736B50EE5567}" srcOrd="0" destOrd="0" parTransId="{099F805D-9271-43CA-8EAE-EE347951F4F1}" sibTransId="{B140FBB6-7DDA-41E9-B909-C046B2700191}"/>
    <dgm:cxn modelId="{35E1E09C-C37A-44F4-BF4C-F0490C132F79}" srcId="{F7CF4D52-C0F9-4C93-9B2D-9B26D8237955}" destId="{0F7686B0-B8FA-431C-9B24-30BC4C5358AD}" srcOrd="3" destOrd="0" parTransId="{9C88A15E-A64F-412F-8304-79E4DB37D940}" sibTransId="{17ED7D1F-0103-4806-9CCB-6D6E532763B5}"/>
    <dgm:cxn modelId="{6F673C46-AB1D-4B62-907B-588E88E58667}" srcId="{24834D4A-3319-4F99-9FBB-D70B1780AE39}" destId="{515FA044-9A1E-4455-A992-F4E5B86ED088}" srcOrd="0" destOrd="0" parTransId="{43211C52-3850-4E62-AD7A-4A2AF6341A44}" sibTransId="{00B9EAA0-0AA0-40A4-8ECF-EBC2AC2D4598}"/>
    <dgm:cxn modelId="{ECB5C315-C00D-49E9-B3AF-DB3F27BB15EF}" type="presOf" srcId="{4C3EDFC2-7A34-4456-89A7-6DAD83DC85E6}" destId="{9EEAC67B-99A2-4B45-9D09-84CED05F320B}" srcOrd="0" destOrd="1" presId="urn:microsoft.com/office/officeart/2005/8/layout/chevron2"/>
    <dgm:cxn modelId="{4F5FF0A0-85D5-4FAE-B084-3635E725D569}" type="presOf" srcId="{0100F277-780C-427C-B032-57ECEA6F1B85}" destId="{8B1AF176-A412-4629-AF4B-74CC57E4239C}" srcOrd="0" destOrd="0" presId="urn:microsoft.com/office/officeart/2005/8/layout/chevron2"/>
    <dgm:cxn modelId="{CD351857-7A31-4BBC-9848-F81A8FAB1242}" srcId="{24834D4A-3319-4F99-9FBB-D70B1780AE39}" destId="{4E9F8576-8EA7-4217-9B78-C31DF2F4BEF1}" srcOrd="1" destOrd="0" parTransId="{5B661E6D-9C9D-42C2-ADA4-C2B6AE4F029F}" sibTransId="{AA453B22-96D0-4EFC-A005-8E539BF457CF}"/>
    <dgm:cxn modelId="{304C0DA7-FB97-4377-984A-A80C097B00FD}" type="presOf" srcId="{0821B314-684C-469F-9DC4-2779A53FE033}" destId="{7E5097F9-872D-4219-AFC1-27DBA020C7A7}" srcOrd="0" destOrd="0" presId="urn:microsoft.com/office/officeart/2005/8/layout/chevron2"/>
    <dgm:cxn modelId="{CE12EF4C-9AFF-4635-A979-19692EABEDBD}" srcId="{F7CF4D52-C0F9-4C93-9B2D-9B26D8237955}" destId="{24834D4A-3319-4F99-9FBB-D70B1780AE39}" srcOrd="1" destOrd="0" parTransId="{AACA5ACF-787A-4CC8-B60C-601C0C5DD489}" sibTransId="{14C90A3B-8350-409D-9163-4F7ADAF640F4}"/>
    <dgm:cxn modelId="{E8EFC8C8-A21B-42D5-97DD-7FBE7F914C36}" srcId="{0F7686B0-B8FA-431C-9B24-30BC4C5358AD}" destId="{F1F7555E-7D87-4962-9E9E-F14038BAEB55}" srcOrd="1" destOrd="0" parTransId="{A948B17E-DF0F-4D81-84C9-59A4E6769C71}" sibTransId="{FE28D3CB-DECD-4969-8759-6D9E2122BA6D}"/>
    <dgm:cxn modelId="{323B38F8-D01D-4C3E-90FD-45A1B437E839}" type="presParOf" srcId="{5B94F408-E1B4-4D5B-96E7-9F0963584AE8}" destId="{E63F8634-0A0D-4EC4-9B64-6C36E0AFC87B}" srcOrd="0" destOrd="0" presId="urn:microsoft.com/office/officeart/2005/8/layout/chevron2"/>
    <dgm:cxn modelId="{F63BD2F6-8DF7-4123-8331-29E32F519087}" type="presParOf" srcId="{E63F8634-0A0D-4EC4-9B64-6C36E0AFC87B}" destId="{494D008D-B955-4F49-9F19-9BA23E74611E}" srcOrd="0" destOrd="0" presId="urn:microsoft.com/office/officeart/2005/8/layout/chevron2"/>
    <dgm:cxn modelId="{172D9F03-03F5-4C55-AE76-B8C8EFCC5C73}" type="presParOf" srcId="{E63F8634-0A0D-4EC4-9B64-6C36E0AFC87B}" destId="{8B1AF176-A412-4629-AF4B-74CC57E4239C}" srcOrd="1" destOrd="0" presId="urn:microsoft.com/office/officeart/2005/8/layout/chevron2"/>
    <dgm:cxn modelId="{EEFD8C4C-B601-4500-9206-83888D578E5E}" type="presParOf" srcId="{5B94F408-E1B4-4D5B-96E7-9F0963584AE8}" destId="{04515066-53ED-4279-AA2A-B1E4688915CA}" srcOrd="1" destOrd="0" presId="urn:microsoft.com/office/officeart/2005/8/layout/chevron2"/>
    <dgm:cxn modelId="{F714F8B3-20DB-4E3A-826C-5085A349DB6A}" type="presParOf" srcId="{5B94F408-E1B4-4D5B-96E7-9F0963584AE8}" destId="{26C8199C-098D-4F28-A673-D48212F24182}" srcOrd="2" destOrd="0" presId="urn:microsoft.com/office/officeart/2005/8/layout/chevron2"/>
    <dgm:cxn modelId="{4B500DB7-0280-4883-A352-297B531FD52F}" type="presParOf" srcId="{26C8199C-098D-4F28-A673-D48212F24182}" destId="{19168310-5CEF-43E0-8E9F-11937F65BAD5}" srcOrd="0" destOrd="0" presId="urn:microsoft.com/office/officeart/2005/8/layout/chevron2"/>
    <dgm:cxn modelId="{A333C180-8BDE-4EFF-9528-442DBC59EDD2}" type="presParOf" srcId="{26C8199C-098D-4F28-A673-D48212F24182}" destId="{9788F430-8FE9-4CB3-81CC-DC087AA12C2B}" srcOrd="1" destOrd="0" presId="urn:microsoft.com/office/officeart/2005/8/layout/chevron2"/>
    <dgm:cxn modelId="{29188A59-2393-4D9A-8E3F-B8CB3F21C4EB}" type="presParOf" srcId="{5B94F408-E1B4-4D5B-96E7-9F0963584AE8}" destId="{32249971-4810-4896-A842-442E5D141CA5}" srcOrd="3" destOrd="0" presId="urn:microsoft.com/office/officeart/2005/8/layout/chevron2"/>
    <dgm:cxn modelId="{E21B7E83-33BC-4D44-8FBB-EC4BA292CC02}" type="presParOf" srcId="{5B94F408-E1B4-4D5B-96E7-9F0963584AE8}" destId="{B061C165-D5E6-470F-A990-C4B8E871C25F}" srcOrd="4" destOrd="0" presId="urn:microsoft.com/office/officeart/2005/8/layout/chevron2"/>
    <dgm:cxn modelId="{A616AC19-9D52-4446-8EDA-12F5DCEE063F}" type="presParOf" srcId="{B061C165-D5E6-470F-A990-C4B8E871C25F}" destId="{A686F2BC-C304-4D16-AE4F-A6D3ED423989}" srcOrd="0" destOrd="0" presId="urn:microsoft.com/office/officeart/2005/8/layout/chevron2"/>
    <dgm:cxn modelId="{E7FC0C44-CF0A-45FB-90B2-80E3B21DB6FE}" type="presParOf" srcId="{B061C165-D5E6-470F-A990-C4B8E871C25F}" destId="{9EEAC67B-99A2-4B45-9D09-84CED05F320B}" srcOrd="1" destOrd="0" presId="urn:microsoft.com/office/officeart/2005/8/layout/chevron2"/>
    <dgm:cxn modelId="{81E50568-85E1-4EB7-B552-0CB422FB751A}" type="presParOf" srcId="{5B94F408-E1B4-4D5B-96E7-9F0963584AE8}" destId="{14E1775D-8E34-4C2F-AEE2-027FC85EC49D}" srcOrd="5" destOrd="0" presId="urn:microsoft.com/office/officeart/2005/8/layout/chevron2"/>
    <dgm:cxn modelId="{8153B5D0-3B07-44B5-A690-8207E9EAD88E}" type="presParOf" srcId="{5B94F408-E1B4-4D5B-96E7-9F0963584AE8}" destId="{C23B77DB-34AF-4828-BC45-499DCC2DE202}" srcOrd="6" destOrd="0" presId="urn:microsoft.com/office/officeart/2005/8/layout/chevron2"/>
    <dgm:cxn modelId="{3EEA6986-C97E-4666-A2A9-C28AFD20EA8A}" type="presParOf" srcId="{C23B77DB-34AF-4828-BC45-499DCC2DE202}" destId="{A81E5803-C8A7-4E5B-B7F2-546B07DB4756}" srcOrd="0" destOrd="0" presId="urn:microsoft.com/office/officeart/2005/8/layout/chevron2"/>
    <dgm:cxn modelId="{D7BD9EA1-2DBB-4B3A-9423-7447F5FE733E}" type="presParOf" srcId="{C23B77DB-34AF-4828-BC45-499DCC2DE202}" destId="{7E5097F9-872D-4219-AFC1-27DBA020C7A7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94D008D-B955-4F49-9F19-9BA23E74611E}">
      <dsp:nvSpPr>
        <dsp:cNvPr id="0" name=""/>
        <dsp:cNvSpPr/>
      </dsp:nvSpPr>
      <dsp:spPr>
        <a:xfrm rot="5400000">
          <a:off x="-79906" y="81281"/>
          <a:ext cx="532711" cy="372898"/>
        </a:xfrm>
        <a:prstGeom prst="chevron">
          <a:avLst/>
        </a:prstGeom>
        <a:solidFill>
          <a:schemeClr val="accent6"/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500" kern="1200"/>
            <a:t>Targets</a:t>
          </a:r>
        </a:p>
      </dsp:txBody>
      <dsp:txXfrm rot="-5400000">
        <a:off x="1" y="187823"/>
        <a:ext cx="372898" cy="159813"/>
      </dsp:txXfrm>
    </dsp:sp>
    <dsp:sp modelId="{8B1AF176-A412-4629-AF4B-74CC57E4239C}">
      <dsp:nvSpPr>
        <dsp:cNvPr id="0" name=""/>
        <dsp:cNvSpPr/>
      </dsp:nvSpPr>
      <dsp:spPr>
        <a:xfrm rot="5400000">
          <a:off x="1292842" y="-918569"/>
          <a:ext cx="346262" cy="218615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2672" tIns="3810" rIns="3810" bIns="3810" numCol="1" spcCol="1270" anchor="ctr" anchorCtr="0">
          <a:noAutofit/>
        </a:bodyPr>
        <a:lstStyle/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PPC Advertising</a:t>
          </a:r>
        </a:p>
      </dsp:txBody>
      <dsp:txXfrm rot="-5400000">
        <a:off x="372898" y="18278"/>
        <a:ext cx="2169248" cy="312456"/>
      </dsp:txXfrm>
    </dsp:sp>
    <dsp:sp modelId="{19168310-5CEF-43E0-8E9F-11937F65BAD5}">
      <dsp:nvSpPr>
        <dsp:cNvPr id="0" name=""/>
        <dsp:cNvSpPr/>
      </dsp:nvSpPr>
      <dsp:spPr>
        <a:xfrm rot="5400000">
          <a:off x="-79906" y="526576"/>
          <a:ext cx="532711" cy="372898"/>
        </a:xfrm>
        <a:prstGeom prst="chevron">
          <a:avLst/>
        </a:prstGeom>
        <a:solidFill>
          <a:schemeClr val="accent6"/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500" kern="1200"/>
            <a:t>Visitors</a:t>
          </a:r>
        </a:p>
      </dsp:txBody>
      <dsp:txXfrm rot="-5400000">
        <a:off x="1" y="633118"/>
        <a:ext cx="372898" cy="159813"/>
      </dsp:txXfrm>
    </dsp:sp>
    <dsp:sp modelId="{9788F430-8FE9-4CB3-81CC-DC087AA12C2B}">
      <dsp:nvSpPr>
        <dsp:cNvPr id="0" name=""/>
        <dsp:cNvSpPr/>
      </dsp:nvSpPr>
      <dsp:spPr>
        <a:xfrm rot="5400000">
          <a:off x="1292842" y="-473275"/>
          <a:ext cx="346262" cy="218615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2672" tIns="3810" rIns="3810" bIns="3810" numCol="1" spcCol="1270" anchor="ctr" anchorCtr="0">
          <a:noAutofit/>
        </a:bodyPr>
        <a:lstStyle/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Landing pages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Re targeting</a:t>
          </a:r>
        </a:p>
      </dsp:txBody>
      <dsp:txXfrm rot="-5400000">
        <a:off x="372898" y="463572"/>
        <a:ext cx="2169248" cy="312456"/>
      </dsp:txXfrm>
    </dsp:sp>
    <dsp:sp modelId="{A686F2BC-C304-4D16-AE4F-A6D3ED423989}">
      <dsp:nvSpPr>
        <dsp:cNvPr id="0" name=""/>
        <dsp:cNvSpPr/>
      </dsp:nvSpPr>
      <dsp:spPr>
        <a:xfrm rot="5400000">
          <a:off x="-79906" y="971870"/>
          <a:ext cx="532711" cy="372898"/>
        </a:xfrm>
        <a:prstGeom prst="chevron">
          <a:avLst/>
        </a:prstGeom>
        <a:solidFill>
          <a:schemeClr val="accent6"/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500" kern="1200"/>
            <a:t>Sales Enquiries </a:t>
          </a:r>
        </a:p>
      </dsp:txBody>
      <dsp:txXfrm rot="-5400000">
        <a:off x="1" y="1078412"/>
        <a:ext cx="372898" cy="159813"/>
      </dsp:txXfrm>
    </dsp:sp>
    <dsp:sp modelId="{9EEAC67B-99A2-4B45-9D09-84CED05F320B}">
      <dsp:nvSpPr>
        <dsp:cNvPr id="0" name=""/>
        <dsp:cNvSpPr/>
      </dsp:nvSpPr>
      <dsp:spPr>
        <a:xfrm rot="5400000">
          <a:off x="1292842" y="-27980"/>
          <a:ext cx="346262" cy="218615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2672" tIns="3810" rIns="3810" bIns="3810" numCol="1" spcCol="1270" anchor="ctr" anchorCtr="0">
          <a:noAutofit/>
        </a:bodyPr>
        <a:lstStyle/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Enquiry forms 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Email 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Telephone </a:t>
          </a:r>
        </a:p>
      </dsp:txBody>
      <dsp:txXfrm rot="-5400000">
        <a:off x="372898" y="908867"/>
        <a:ext cx="2169248" cy="312456"/>
      </dsp:txXfrm>
    </dsp:sp>
    <dsp:sp modelId="{A81E5803-C8A7-4E5B-B7F2-546B07DB4756}">
      <dsp:nvSpPr>
        <dsp:cNvPr id="0" name=""/>
        <dsp:cNvSpPr/>
      </dsp:nvSpPr>
      <dsp:spPr>
        <a:xfrm rot="5400000">
          <a:off x="-79906" y="1417164"/>
          <a:ext cx="532711" cy="372898"/>
        </a:xfrm>
        <a:prstGeom prst="chevron">
          <a:avLst/>
        </a:prstGeom>
        <a:solidFill>
          <a:schemeClr val="accent4"/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GB" sz="500" kern="1200"/>
            <a:t>Brand engagement</a:t>
          </a:r>
        </a:p>
      </dsp:txBody>
      <dsp:txXfrm rot="-5400000">
        <a:off x="1" y="1523706"/>
        <a:ext cx="372898" cy="159813"/>
      </dsp:txXfrm>
    </dsp:sp>
    <dsp:sp modelId="{7E5097F9-872D-4219-AFC1-27DBA020C7A7}">
      <dsp:nvSpPr>
        <dsp:cNvPr id="0" name=""/>
        <dsp:cNvSpPr/>
      </dsp:nvSpPr>
      <dsp:spPr>
        <a:xfrm rot="5400000">
          <a:off x="1292842" y="417313"/>
          <a:ext cx="346262" cy="218615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2672" tIns="3810" rIns="3810" bIns="3810" numCol="1" spcCol="1270" anchor="ctr" anchorCtr="0">
          <a:noAutofit/>
        </a:bodyPr>
        <a:lstStyle/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app</a:t>
          </a:r>
        </a:p>
        <a:p>
          <a:pPr marL="57150" lvl="1" indent="-57150" algn="l" defTabSz="2667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GB" sz="600" kern="1200"/>
            <a:t>email</a:t>
          </a:r>
        </a:p>
      </dsp:txBody>
      <dsp:txXfrm rot="-5400000">
        <a:off x="372898" y="1354161"/>
        <a:ext cx="2169248" cy="31245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diagramQuickStyle" Target="../diagrams/quickStyle1.xml"/><Relationship Id="rId7" Type="http://schemas.openxmlformats.org/officeDocument/2006/relationships/chart" Target="../charts/char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chart" Target="../charts/chart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22860</xdr:rowOff>
    </xdr:from>
    <xdr:to>
      <xdr:col>13</xdr:col>
      <xdr:colOff>541020</xdr:colOff>
      <xdr:row>11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00500" y="22860"/>
          <a:ext cx="4465320" cy="2136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/>
            <a:t>Strategy:</a:t>
          </a:r>
        </a:p>
        <a:p>
          <a:endParaRPr lang="en-GB" sz="9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Build effective measurement processes for KPI's</a:t>
          </a:r>
          <a:endParaRPr lang="en-GB" sz="900" b="0">
            <a:effectLst/>
          </a:endParaRPr>
        </a:p>
        <a:p>
          <a:r>
            <a:rPr lang="en-GB" sz="900" b="0"/>
            <a:t>Reach new</a:t>
          </a:r>
          <a:r>
            <a:rPr lang="en-GB" sz="900" b="0" baseline="0"/>
            <a:t> target audiences by manufacturer brand searches</a:t>
          </a:r>
        </a:p>
        <a:p>
          <a:r>
            <a:rPr lang="en-GB" sz="900" baseline="0"/>
            <a:t>Reach new target audiences by location searches</a:t>
          </a:r>
        </a:p>
        <a:p>
          <a:r>
            <a:rPr lang="en-GB" sz="900" baseline="0"/>
            <a:t>Drive visitors from landing pages through contact to convert to sales enquiries</a:t>
          </a:r>
        </a:p>
        <a:p>
          <a:r>
            <a:rPr lang="en-GB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Increase brand awareness and engagement</a:t>
          </a:r>
          <a:r>
            <a:rPr lang="en-GB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by </a:t>
          </a:r>
          <a:r>
            <a:rPr lang="en-GB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driving app downloads and engaging customers with email campaigns</a:t>
          </a:r>
        </a:p>
        <a:p>
          <a:endParaRPr lang="en-GB" sz="9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Key Insight</a:t>
          </a:r>
          <a:r>
            <a:rPr lang="en-GB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</a:t>
          </a:r>
          <a:r>
            <a:rPr lang="en-GB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reccommendation:</a:t>
          </a:r>
          <a:endParaRPr lang="en-GB" sz="900">
            <a:effectLst/>
          </a:endParaRPr>
        </a:p>
        <a:p>
          <a:pPr eaLnBrk="1" fontAlgn="auto" latinLnBrk="0" hangingPunct="1"/>
          <a:r>
            <a:rPr lang="en-GB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Conversion rate has reached 2% - Increase sales enquiries by increasing target visitors with 50% increase in ad spend  - accounts@minttwist.com </a:t>
          </a:r>
          <a:endParaRPr lang="en-GB" sz="900" b="0">
            <a:effectLst/>
          </a:endParaRPr>
        </a:p>
        <a:p>
          <a:endParaRPr lang="en-GB" sz="9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30480</xdr:colOff>
      <xdr:row>0</xdr:row>
      <xdr:rowOff>22860</xdr:rowOff>
    </xdr:from>
    <xdr:to>
      <xdr:col>6</xdr:col>
      <xdr:colOff>304800</xdr:colOff>
      <xdr:row>11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480" y="22860"/>
          <a:ext cx="3931920" cy="2125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1"/>
            <a:t>Core Objective:</a:t>
          </a:r>
          <a:endParaRPr lang="en-GB" sz="800"/>
        </a:p>
        <a:p>
          <a:r>
            <a:rPr lang="en-GB" sz="800"/>
            <a:t>Maximise sales</a:t>
          </a:r>
          <a:r>
            <a:rPr lang="en-GB" sz="800" baseline="0"/>
            <a:t> enquiries from digital channels.  Provide marketing services advisory, implementation and management services.</a:t>
          </a:r>
        </a:p>
        <a:p>
          <a:endParaRPr lang="en-GB" sz="800" baseline="0"/>
        </a:p>
        <a:p>
          <a:r>
            <a:rPr lang="en-GB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Objective: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Manage digital advertising, SEO and website support.  Maximise return from the advertising budget through effective media plannning and media buying</a:t>
          </a:r>
          <a:r>
            <a:rPr lang="en-GB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 sz="800" b="1">
            <a:effectLst/>
          </a:endParaRPr>
        </a:p>
        <a:p>
          <a:endParaRPr lang="en-GB" sz="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KPI's:</a:t>
          </a:r>
        </a:p>
        <a:p>
          <a:r>
            <a:rPr lang="en-GB" sz="800">
              <a:effectLst/>
            </a:rPr>
            <a:t>Measure the monthly sales enquiries* (estimate figures)</a:t>
          </a:r>
        </a:p>
        <a:p>
          <a:r>
            <a:rPr lang="en-GB" sz="800">
              <a:effectLst/>
            </a:rPr>
            <a:t>Measure the number of monthly</a:t>
          </a:r>
          <a:r>
            <a:rPr lang="en-GB" sz="800" baseline="0">
              <a:effectLst/>
            </a:rPr>
            <a:t> </a:t>
          </a:r>
          <a:r>
            <a:rPr lang="en-GB" sz="800">
              <a:effectLst/>
            </a:rPr>
            <a:t>website </a:t>
          </a:r>
          <a:r>
            <a:rPr lang="en-GB" sz="800" b="1">
              <a:effectLst/>
            </a:rPr>
            <a:t>visitors</a:t>
          </a:r>
        </a:p>
        <a:p>
          <a:r>
            <a:rPr lang="en-GB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 a quality score of monthly</a:t>
          </a:r>
          <a:r>
            <a:rPr lang="en-GB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website </a:t>
          </a:r>
          <a:r>
            <a:rPr lang="en-GB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visitors (pageviews)</a:t>
          </a:r>
        </a:p>
        <a:p>
          <a:endParaRPr lang="en-GB" sz="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Resources:</a:t>
          </a:r>
          <a:endParaRPr lang="en-GB" sz="800">
            <a:effectLst/>
          </a:endParaRPr>
        </a:p>
        <a:p>
          <a:r>
            <a:rPr lang="en-GB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5-MT-consultancy-days per month</a:t>
          </a:r>
        </a:p>
        <a:p>
          <a:r>
            <a:rPr lang="en-GB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£5,000</a:t>
          </a:r>
          <a:r>
            <a:rPr lang="en-GB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 month ad budget</a:t>
          </a:r>
          <a:endParaRPr lang="en-GB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289560</xdr:colOff>
      <xdr:row>12</xdr:row>
      <xdr:rowOff>22860</xdr:rowOff>
    </xdr:from>
    <xdr:to>
      <xdr:col>8</xdr:col>
      <xdr:colOff>403860</xdr:colOff>
      <xdr:row>22</xdr:row>
      <xdr:rowOff>68580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0</xdr:colOff>
      <xdr:row>11</xdr:row>
      <xdr:rowOff>160020</xdr:rowOff>
    </xdr:from>
    <xdr:to>
      <xdr:col>4</xdr:col>
      <xdr:colOff>259080</xdr:colOff>
      <xdr:row>22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434340</xdr:colOff>
      <xdr:row>11</xdr:row>
      <xdr:rowOff>165100</xdr:rowOff>
    </xdr:from>
    <xdr:to>
      <xdr:col>13</xdr:col>
      <xdr:colOff>548640</xdr:colOff>
      <xdr:row>22</xdr:row>
      <xdr:rowOff>99060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</xdr:colOff>
      <xdr:row>22</xdr:row>
      <xdr:rowOff>95250</xdr:rowOff>
    </xdr:from>
    <xdr:to>
      <xdr:col>13</xdr:col>
      <xdr:colOff>546100</xdr:colOff>
      <xdr:row>34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17</xdr:row>
      <xdr:rowOff>0</xdr:rowOff>
    </xdr:from>
    <xdr:to>
      <xdr:col>26</xdr:col>
      <xdr:colOff>548640</xdr:colOff>
      <xdr:row>27</xdr:row>
      <xdr:rowOff>68580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514350</xdr:colOff>
      <xdr:row>19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12</xdr:col>
      <xdr:colOff>514350</xdr:colOff>
      <xdr:row>34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</xdr:colOff>
      <xdr:row>35</xdr:row>
      <xdr:rowOff>177800</xdr:rowOff>
    </xdr:from>
    <xdr:to>
      <xdr:col>12</xdr:col>
      <xdr:colOff>527050</xdr:colOff>
      <xdr:row>50</xdr:row>
      <xdr:rowOff>158750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P12" sqref="P12"/>
    </sheetView>
  </sheetViews>
  <sheetFormatPr defaultRowHeight="14.5" x14ac:dyDescent="0.35"/>
  <sheetData/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B12" sqref="B12"/>
    </sheetView>
  </sheetViews>
  <sheetFormatPr defaultRowHeight="14.5" x14ac:dyDescent="0.35"/>
  <cols>
    <col min="1" max="1" width="29.08984375" customWidth="1"/>
    <col min="2" max="2" width="12.453125" customWidth="1"/>
  </cols>
  <sheetData>
    <row r="1" spans="1:25" x14ac:dyDescent="0.35">
      <c r="B1" s="1">
        <v>41275</v>
      </c>
      <c r="C1" s="1">
        <v>41306</v>
      </c>
      <c r="D1" s="1">
        <v>41334</v>
      </c>
      <c r="E1" s="1">
        <v>41365</v>
      </c>
      <c r="F1" s="1">
        <v>41395</v>
      </c>
      <c r="G1" s="1">
        <v>41426</v>
      </c>
      <c r="H1" s="1">
        <v>41456</v>
      </c>
      <c r="I1" s="1">
        <v>41487</v>
      </c>
      <c r="J1" s="1">
        <v>41518</v>
      </c>
      <c r="K1" s="1">
        <v>41548</v>
      </c>
      <c r="L1" s="1">
        <v>41579</v>
      </c>
      <c r="M1" s="1">
        <v>41609</v>
      </c>
      <c r="N1" s="1">
        <v>41640</v>
      </c>
      <c r="O1" s="1">
        <v>41671</v>
      </c>
      <c r="P1" s="1">
        <v>41699</v>
      </c>
      <c r="Q1" s="1">
        <v>41730</v>
      </c>
      <c r="R1" s="1">
        <v>41760</v>
      </c>
      <c r="S1" s="1">
        <v>41791</v>
      </c>
      <c r="T1" s="1">
        <v>41821</v>
      </c>
      <c r="U1" s="1">
        <v>41852</v>
      </c>
      <c r="V1" s="1">
        <v>41883</v>
      </c>
      <c r="W1" s="1">
        <v>41913</v>
      </c>
      <c r="X1" s="1">
        <v>41944</v>
      </c>
      <c r="Y1" s="1">
        <v>41974</v>
      </c>
    </row>
    <row r="2" spans="1:25" x14ac:dyDescent="0.35">
      <c r="A2" t="s">
        <v>0</v>
      </c>
      <c r="B2">
        <v>10000</v>
      </c>
      <c r="C2">
        <f>B2</f>
        <v>10000</v>
      </c>
      <c r="D2">
        <f t="shared" ref="D2:Y2" si="0">C2</f>
        <v>10000</v>
      </c>
      <c r="E2">
        <f t="shared" si="0"/>
        <v>10000</v>
      </c>
      <c r="F2">
        <f t="shared" si="0"/>
        <v>10000</v>
      </c>
      <c r="G2">
        <f t="shared" si="0"/>
        <v>10000</v>
      </c>
      <c r="H2">
        <f t="shared" si="0"/>
        <v>10000</v>
      </c>
      <c r="I2">
        <f t="shared" si="0"/>
        <v>10000</v>
      </c>
      <c r="J2">
        <f t="shared" si="0"/>
        <v>10000</v>
      </c>
      <c r="K2">
        <f t="shared" si="0"/>
        <v>10000</v>
      </c>
      <c r="L2">
        <f t="shared" si="0"/>
        <v>10000</v>
      </c>
      <c r="M2">
        <f t="shared" si="0"/>
        <v>10000</v>
      </c>
      <c r="N2">
        <f t="shared" si="0"/>
        <v>10000</v>
      </c>
      <c r="O2">
        <f t="shared" si="0"/>
        <v>10000</v>
      </c>
      <c r="P2">
        <f t="shared" si="0"/>
        <v>10000</v>
      </c>
      <c r="Q2">
        <f t="shared" si="0"/>
        <v>10000</v>
      </c>
      <c r="R2">
        <f t="shared" si="0"/>
        <v>10000</v>
      </c>
      <c r="S2">
        <f t="shared" si="0"/>
        <v>10000</v>
      </c>
      <c r="T2">
        <f t="shared" si="0"/>
        <v>10000</v>
      </c>
      <c r="U2">
        <f t="shared" si="0"/>
        <v>10000</v>
      </c>
      <c r="V2">
        <f t="shared" si="0"/>
        <v>10000</v>
      </c>
      <c r="W2">
        <f t="shared" si="0"/>
        <v>10000</v>
      </c>
      <c r="X2">
        <f t="shared" si="0"/>
        <v>10000</v>
      </c>
      <c r="Y2">
        <f t="shared" si="0"/>
        <v>10000</v>
      </c>
    </row>
    <row r="3" spans="1:25" x14ac:dyDescent="0.35">
      <c r="A3" t="s">
        <v>1</v>
      </c>
      <c r="B3">
        <v>1500</v>
      </c>
      <c r="C3">
        <v>1500</v>
      </c>
      <c r="D3">
        <v>1500</v>
      </c>
      <c r="E3">
        <v>1500</v>
      </c>
      <c r="F3">
        <v>1500</v>
      </c>
      <c r="G3">
        <v>1500</v>
      </c>
      <c r="H3">
        <v>1500</v>
      </c>
      <c r="I3">
        <v>1500</v>
      </c>
      <c r="J3">
        <v>1500</v>
      </c>
      <c r="K3">
        <v>1500</v>
      </c>
      <c r="L3">
        <v>1500</v>
      </c>
      <c r="M3">
        <v>1500</v>
      </c>
      <c r="N3">
        <v>1500</v>
      </c>
      <c r="O3">
        <v>1500</v>
      </c>
      <c r="P3">
        <v>1500</v>
      </c>
      <c r="Q3">
        <v>1500</v>
      </c>
      <c r="R3">
        <v>1500</v>
      </c>
      <c r="S3">
        <v>1500</v>
      </c>
      <c r="T3">
        <v>1500</v>
      </c>
      <c r="U3">
        <v>1500</v>
      </c>
      <c r="V3">
        <v>1500</v>
      </c>
      <c r="W3">
        <v>1500</v>
      </c>
      <c r="X3">
        <v>1500</v>
      </c>
      <c r="Y3">
        <v>1500</v>
      </c>
    </row>
    <row r="4" spans="1:25" x14ac:dyDescent="0.35">
      <c r="A4" t="s">
        <v>2</v>
      </c>
      <c r="B4">
        <v>1500</v>
      </c>
      <c r="C4">
        <v>1500</v>
      </c>
      <c r="D4">
        <v>1500</v>
      </c>
      <c r="E4">
        <v>1500</v>
      </c>
      <c r="F4">
        <v>1500</v>
      </c>
      <c r="G4">
        <v>1500</v>
      </c>
      <c r="H4">
        <v>1500</v>
      </c>
      <c r="I4">
        <v>1500</v>
      </c>
      <c r="J4">
        <v>1500</v>
      </c>
      <c r="K4">
        <v>1500</v>
      </c>
      <c r="L4">
        <v>1500</v>
      </c>
      <c r="M4">
        <v>1500</v>
      </c>
      <c r="N4">
        <v>1500</v>
      </c>
      <c r="O4">
        <v>1500</v>
      </c>
      <c r="P4">
        <v>1500</v>
      </c>
      <c r="Q4">
        <v>1500</v>
      </c>
      <c r="R4">
        <v>1500</v>
      </c>
      <c r="S4">
        <v>1500</v>
      </c>
      <c r="T4">
        <v>1500</v>
      </c>
      <c r="U4">
        <v>1500</v>
      </c>
      <c r="V4">
        <v>1500</v>
      </c>
      <c r="W4">
        <v>1500</v>
      </c>
      <c r="X4">
        <v>1500</v>
      </c>
      <c r="Y4">
        <v>1500</v>
      </c>
    </row>
    <row r="5" spans="1:25" x14ac:dyDescent="0.35">
      <c r="A5" t="s">
        <v>17</v>
      </c>
      <c r="B5">
        <v>800</v>
      </c>
      <c r="C5">
        <v>800</v>
      </c>
      <c r="D5">
        <v>800</v>
      </c>
      <c r="E5">
        <v>800</v>
      </c>
      <c r="F5">
        <v>800</v>
      </c>
      <c r="G5">
        <v>800</v>
      </c>
      <c r="H5">
        <v>800</v>
      </c>
      <c r="I5">
        <v>800</v>
      </c>
      <c r="J5">
        <v>800</v>
      </c>
      <c r="K5">
        <v>800</v>
      </c>
      <c r="L5">
        <v>800</v>
      </c>
      <c r="M5">
        <v>800</v>
      </c>
      <c r="N5">
        <v>1600</v>
      </c>
      <c r="O5">
        <v>1600</v>
      </c>
      <c r="P5">
        <v>1600</v>
      </c>
      <c r="Q5">
        <v>1600</v>
      </c>
      <c r="R5">
        <v>1600</v>
      </c>
      <c r="S5">
        <v>1600</v>
      </c>
      <c r="T5">
        <v>1600</v>
      </c>
      <c r="U5">
        <v>1600</v>
      </c>
      <c r="V5">
        <v>1600</v>
      </c>
      <c r="W5">
        <v>1600</v>
      </c>
      <c r="X5">
        <v>1600</v>
      </c>
      <c r="Y5">
        <v>1600</v>
      </c>
    </row>
    <row r="6" spans="1:25" x14ac:dyDescent="0.35">
      <c r="A6" t="s">
        <v>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1600</v>
      </c>
      <c r="I6">
        <v>1600</v>
      </c>
      <c r="J6">
        <v>1600</v>
      </c>
      <c r="K6">
        <v>1600</v>
      </c>
      <c r="L6">
        <v>1600</v>
      </c>
      <c r="M6">
        <v>1600</v>
      </c>
      <c r="N6">
        <v>1600</v>
      </c>
      <c r="O6">
        <v>1600</v>
      </c>
      <c r="P6">
        <v>1600</v>
      </c>
      <c r="Q6">
        <v>1600</v>
      </c>
      <c r="R6">
        <v>1600</v>
      </c>
      <c r="S6">
        <v>1600</v>
      </c>
      <c r="T6">
        <v>1600</v>
      </c>
      <c r="U6">
        <v>1600</v>
      </c>
      <c r="V6">
        <v>1600</v>
      </c>
      <c r="W6">
        <v>1600</v>
      </c>
      <c r="X6">
        <v>1600</v>
      </c>
      <c r="Y6">
        <v>1600</v>
      </c>
    </row>
    <row r="7" spans="1:25" x14ac:dyDescent="0.35">
      <c r="A7" t="s">
        <v>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800</v>
      </c>
      <c r="I7">
        <v>800</v>
      </c>
      <c r="J7">
        <v>800</v>
      </c>
      <c r="K7">
        <v>800</v>
      </c>
      <c r="L7">
        <v>800</v>
      </c>
      <c r="M7">
        <v>800</v>
      </c>
      <c r="N7">
        <v>1600</v>
      </c>
      <c r="O7">
        <v>1600</v>
      </c>
      <c r="P7">
        <v>1600</v>
      </c>
      <c r="Q7">
        <v>1600</v>
      </c>
      <c r="R7">
        <v>1600</v>
      </c>
      <c r="S7">
        <v>1600</v>
      </c>
      <c r="T7">
        <v>1600</v>
      </c>
      <c r="U7">
        <v>1600</v>
      </c>
      <c r="V7">
        <v>1600</v>
      </c>
      <c r="W7">
        <v>1600</v>
      </c>
      <c r="X7">
        <v>1600</v>
      </c>
      <c r="Y7">
        <v>1600</v>
      </c>
    </row>
    <row r="8" spans="1:25" x14ac:dyDescent="0.35">
      <c r="B8">
        <f>SUM(B2:B7)</f>
        <v>13800</v>
      </c>
      <c r="C8">
        <f t="shared" ref="C8:Y8" si="1">SUM(C2:C7)</f>
        <v>13800</v>
      </c>
      <c r="D8">
        <f t="shared" si="1"/>
        <v>13800</v>
      </c>
      <c r="E8">
        <f t="shared" si="1"/>
        <v>13800</v>
      </c>
      <c r="F8">
        <f t="shared" si="1"/>
        <v>13800</v>
      </c>
      <c r="G8">
        <f t="shared" si="1"/>
        <v>13800</v>
      </c>
      <c r="H8">
        <f t="shared" si="1"/>
        <v>16200</v>
      </c>
      <c r="I8">
        <f t="shared" si="1"/>
        <v>16200</v>
      </c>
      <c r="J8">
        <f t="shared" si="1"/>
        <v>16200</v>
      </c>
      <c r="K8">
        <f t="shared" si="1"/>
        <v>16200</v>
      </c>
      <c r="L8">
        <f t="shared" si="1"/>
        <v>16200</v>
      </c>
      <c r="M8">
        <f t="shared" si="1"/>
        <v>16200</v>
      </c>
      <c r="N8">
        <f t="shared" si="1"/>
        <v>17800</v>
      </c>
      <c r="O8">
        <f t="shared" si="1"/>
        <v>17800</v>
      </c>
      <c r="P8">
        <f t="shared" si="1"/>
        <v>17800</v>
      </c>
      <c r="Q8">
        <f t="shared" si="1"/>
        <v>17800</v>
      </c>
      <c r="R8">
        <f t="shared" si="1"/>
        <v>17800</v>
      </c>
      <c r="S8">
        <f t="shared" si="1"/>
        <v>17800</v>
      </c>
      <c r="T8">
        <f t="shared" si="1"/>
        <v>17800</v>
      </c>
      <c r="U8">
        <f t="shared" si="1"/>
        <v>17800</v>
      </c>
      <c r="V8">
        <f t="shared" si="1"/>
        <v>17800</v>
      </c>
      <c r="W8">
        <f t="shared" si="1"/>
        <v>17800</v>
      </c>
      <c r="X8">
        <f t="shared" si="1"/>
        <v>17800</v>
      </c>
      <c r="Y8">
        <f t="shared" si="1"/>
        <v>17800</v>
      </c>
    </row>
    <row r="11" spans="1:25" x14ac:dyDescent="0.35">
      <c r="A11" t="s">
        <v>14</v>
      </c>
      <c r="B11">
        <v>0.5</v>
      </c>
      <c r="C11">
        <v>0.5</v>
      </c>
      <c r="D11">
        <v>0.5</v>
      </c>
      <c r="E11">
        <v>0.5</v>
      </c>
      <c r="F11">
        <v>0.5</v>
      </c>
      <c r="G11">
        <v>0.5</v>
      </c>
      <c r="H11">
        <v>0.5</v>
      </c>
      <c r="I11">
        <v>0.5</v>
      </c>
      <c r="J11">
        <v>0.5</v>
      </c>
      <c r="K11">
        <v>0.5</v>
      </c>
      <c r="L11">
        <v>0.5</v>
      </c>
      <c r="M11">
        <v>0.5</v>
      </c>
      <c r="N11">
        <v>0.5</v>
      </c>
      <c r="O11">
        <v>0.5</v>
      </c>
      <c r="P11">
        <v>0.5</v>
      </c>
      <c r="Q11">
        <v>0.5</v>
      </c>
      <c r="R11">
        <v>0.5</v>
      </c>
      <c r="S11">
        <v>0.5</v>
      </c>
      <c r="T11">
        <v>0.5</v>
      </c>
      <c r="U11">
        <v>0.5</v>
      </c>
      <c r="V11">
        <v>0.5</v>
      </c>
      <c r="W11">
        <v>0.5</v>
      </c>
      <c r="X11">
        <v>0.5</v>
      </c>
      <c r="Y11">
        <v>0.5</v>
      </c>
    </row>
    <row r="12" spans="1:25" x14ac:dyDescent="0.35">
      <c r="A12" t="s">
        <v>18</v>
      </c>
      <c r="B12">
        <v>12000</v>
      </c>
      <c r="C12">
        <v>12000</v>
      </c>
      <c r="D12">
        <v>12000</v>
      </c>
      <c r="E12">
        <v>12000</v>
      </c>
      <c r="F12">
        <v>12000</v>
      </c>
      <c r="G12">
        <v>12000</v>
      </c>
      <c r="H12">
        <v>12000</v>
      </c>
      <c r="I12">
        <v>12000</v>
      </c>
      <c r="J12">
        <v>12000</v>
      </c>
      <c r="K12">
        <v>12000</v>
      </c>
      <c r="L12">
        <v>12000</v>
      </c>
      <c r="M12">
        <v>12000</v>
      </c>
      <c r="N12">
        <v>12000</v>
      </c>
      <c r="O12">
        <v>12000</v>
      </c>
      <c r="P12">
        <v>12000</v>
      </c>
      <c r="Q12">
        <v>12000</v>
      </c>
      <c r="R12">
        <v>12000</v>
      </c>
      <c r="S12">
        <v>12000</v>
      </c>
      <c r="T12">
        <v>12000</v>
      </c>
      <c r="U12">
        <v>12000</v>
      </c>
      <c r="V12">
        <v>12000</v>
      </c>
      <c r="W12">
        <v>12000</v>
      </c>
      <c r="X12">
        <v>12000</v>
      </c>
      <c r="Y12">
        <v>12000</v>
      </c>
    </row>
    <row r="13" spans="1:25" x14ac:dyDescent="0.35">
      <c r="A13" t="s">
        <v>15</v>
      </c>
      <c r="B13">
        <v>3</v>
      </c>
      <c r="C13">
        <v>3</v>
      </c>
      <c r="D13">
        <v>3</v>
      </c>
      <c r="E13">
        <v>3</v>
      </c>
      <c r="F13">
        <v>3</v>
      </c>
      <c r="G13">
        <v>3</v>
      </c>
      <c r="H13">
        <v>3</v>
      </c>
      <c r="I13">
        <v>3</v>
      </c>
      <c r="J13">
        <v>3</v>
      </c>
      <c r="K13">
        <v>3</v>
      </c>
      <c r="L13">
        <v>3</v>
      </c>
      <c r="M13">
        <v>3</v>
      </c>
      <c r="N13">
        <v>3</v>
      </c>
      <c r="O13">
        <v>3</v>
      </c>
      <c r="P13">
        <v>3</v>
      </c>
      <c r="Q13">
        <v>3</v>
      </c>
      <c r="R13">
        <v>3</v>
      </c>
      <c r="S13">
        <v>3</v>
      </c>
      <c r="T13">
        <v>3</v>
      </c>
      <c r="U13">
        <v>3</v>
      </c>
      <c r="V13">
        <v>3</v>
      </c>
      <c r="W13">
        <v>3</v>
      </c>
      <c r="X13">
        <v>3</v>
      </c>
      <c r="Y13">
        <v>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J1" workbookViewId="0">
      <selection activeCell="W11" sqref="W11"/>
    </sheetView>
  </sheetViews>
  <sheetFormatPr defaultRowHeight="14.5" x14ac:dyDescent="0.35"/>
  <cols>
    <col min="1" max="1" width="27.54296875" customWidth="1"/>
    <col min="2" max="2" width="9.81640625" bestFit="1" customWidth="1"/>
    <col min="3" max="3" width="11.6328125" customWidth="1"/>
    <col min="4" max="4" width="10.1796875" customWidth="1"/>
    <col min="5" max="23" width="9.81640625" bestFit="1" customWidth="1"/>
  </cols>
  <sheetData>
    <row r="1" spans="1:24" x14ac:dyDescent="0.35">
      <c r="A1" t="s">
        <v>3</v>
      </c>
      <c r="B1" s="1">
        <v>41306</v>
      </c>
      <c r="C1" s="1">
        <v>41334</v>
      </c>
      <c r="D1" s="1">
        <v>41365</v>
      </c>
      <c r="E1" s="1">
        <v>41395</v>
      </c>
      <c r="F1" s="1">
        <v>41426</v>
      </c>
      <c r="G1" s="1">
        <v>41456</v>
      </c>
      <c r="H1" s="1">
        <v>41487</v>
      </c>
      <c r="I1" s="1">
        <v>41518</v>
      </c>
      <c r="J1" s="1">
        <v>41548</v>
      </c>
      <c r="K1" s="1">
        <v>41579</v>
      </c>
      <c r="L1" s="1">
        <v>41609</v>
      </c>
      <c r="M1" s="1">
        <v>41640</v>
      </c>
      <c r="N1" s="1">
        <v>41671</v>
      </c>
      <c r="O1" s="1">
        <v>41699</v>
      </c>
      <c r="P1" s="1">
        <v>41730</v>
      </c>
      <c r="Q1" s="1">
        <v>41760</v>
      </c>
      <c r="R1" s="1">
        <v>41791</v>
      </c>
      <c r="S1" s="1">
        <v>41821</v>
      </c>
      <c r="T1" s="1">
        <v>41852</v>
      </c>
      <c r="U1" s="1">
        <v>41883</v>
      </c>
      <c r="V1" s="1">
        <v>41913</v>
      </c>
      <c r="W1" s="1">
        <v>41944</v>
      </c>
      <c r="X1" s="1">
        <v>41974</v>
      </c>
    </row>
    <row r="2" spans="1:24" x14ac:dyDescent="0.35">
      <c r="A2" t="s">
        <v>4</v>
      </c>
      <c r="B2" s="2">
        <v>967</v>
      </c>
      <c r="C2" s="2">
        <v>837</v>
      </c>
      <c r="D2" s="2">
        <v>879</v>
      </c>
      <c r="E2" s="2">
        <v>1328</v>
      </c>
      <c r="F2" s="2">
        <v>1206</v>
      </c>
      <c r="G2" s="2">
        <v>1431</v>
      </c>
      <c r="H2" s="2">
        <v>1470</v>
      </c>
      <c r="I2" s="2">
        <v>1485</v>
      </c>
      <c r="J2" s="2">
        <v>1303</v>
      </c>
      <c r="K2" s="2">
        <v>1389</v>
      </c>
      <c r="L2" s="2">
        <v>1060</v>
      </c>
      <c r="M2" s="2">
        <v>1495</v>
      </c>
      <c r="N2" s="2">
        <v>1266</v>
      </c>
      <c r="O2" s="2">
        <v>1643</v>
      </c>
      <c r="P2" s="2">
        <v>1614</v>
      </c>
      <c r="Q2" s="2">
        <v>1555</v>
      </c>
      <c r="R2" s="2">
        <v>1871</v>
      </c>
      <c r="S2" s="2">
        <v>1945</v>
      </c>
      <c r="T2" s="2">
        <v>1685</v>
      </c>
      <c r="U2" s="2">
        <v>1480</v>
      </c>
      <c r="V2" s="2">
        <v>1721</v>
      </c>
      <c r="W2" s="2">
        <v>1641</v>
      </c>
      <c r="X2" s="2"/>
    </row>
    <row r="3" spans="1:24" x14ac:dyDescent="0.35">
      <c r="A3" t="s">
        <v>8</v>
      </c>
      <c r="B3" s="2">
        <f>B4/B2*100000</f>
        <v>206.82523267838678</v>
      </c>
      <c r="C3" s="2">
        <f t="shared" ref="C3:W3" si="0">C4/C2*100000</f>
        <v>358.42293906810033</v>
      </c>
      <c r="D3" s="2">
        <f t="shared" si="0"/>
        <v>455.06257110352669</v>
      </c>
      <c r="E3" s="2">
        <f t="shared" si="0"/>
        <v>451.80722891566262</v>
      </c>
      <c r="F3" s="2">
        <f t="shared" si="0"/>
        <v>663.3499170812604</v>
      </c>
      <c r="G3" s="2">
        <f t="shared" si="0"/>
        <v>698.81201956673658</v>
      </c>
      <c r="H3" s="2">
        <f t="shared" si="0"/>
        <v>816.32653061224494</v>
      </c>
      <c r="I3" s="2">
        <f t="shared" si="0"/>
        <v>942.76094276094273</v>
      </c>
      <c r="J3" s="2">
        <f t="shared" si="0"/>
        <v>1227.9355333844974</v>
      </c>
      <c r="K3" s="2">
        <f t="shared" si="0"/>
        <v>1295.8963282937366</v>
      </c>
      <c r="L3" s="2">
        <f t="shared" si="0"/>
        <v>1792.4528301886792</v>
      </c>
      <c r="M3" s="2">
        <f t="shared" si="0"/>
        <v>1404.6822742474917</v>
      </c>
      <c r="N3" s="2">
        <f t="shared" si="0"/>
        <v>1816.7456556082147</v>
      </c>
      <c r="O3" s="2">
        <f t="shared" si="0"/>
        <v>1460.7425441265977</v>
      </c>
      <c r="P3" s="2">
        <f t="shared" si="0"/>
        <v>1548.9467162329618</v>
      </c>
      <c r="Q3" s="2">
        <f t="shared" si="0"/>
        <v>1672.0257234726689</v>
      </c>
      <c r="R3" s="2">
        <f t="shared" si="0"/>
        <v>1443.0785676109033</v>
      </c>
      <c r="S3" s="2">
        <f t="shared" si="0"/>
        <v>1388.1748071979434</v>
      </c>
      <c r="T3" s="2">
        <f t="shared" si="0"/>
        <v>1661.721068249258</v>
      </c>
      <c r="U3" s="2">
        <f t="shared" si="0"/>
        <v>1959.4594594594596</v>
      </c>
      <c r="V3" s="2">
        <f t="shared" si="0"/>
        <v>1743.1725740848342</v>
      </c>
      <c r="W3" s="2">
        <f t="shared" si="0"/>
        <v>1828.1535648994516</v>
      </c>
      <c r="X3" s="2"/>
    </row>
    <row r="4" spans="1:24" x14ac:dyDescent="0.35">
      <c r="A4" t="s">
        <v>7</v>
      </c>
      <c r="B4" s="2">
        <v>2</v>
      </c>
      <c r="C4" s="2">
        <v>3</v>
      </c>
      <c r="D4" s="2">
        <v>4</v>
      </c>
      <c r="E4" s="2">
        <v>6</v>
      </c>
      <c r="F4" s="2">
        <v>8</v>
      </c>
      <c r="G4" s="2">
        <v>10</v>
      </c>
      <c r="H4" s="2">
        <v>12</v>
      </c>
      <c r="I4" s="2">
        <v>14</v>
      </c>
      <c r="J4" s="2">
        <v>16</v>
      </c>
      <c r="K4" s="2">
        <v>18</v>
      </c>
      <c r="L4" s="2">
        <v>19</v>
      </c>
      <c r="M4" s="2">
        <v>21</v>
      </c>
      <c r="N4" s="2">
        <v>23</v>
      </c>
      <c r="O4" s="2">
        <v>24</v>
      </c>
      <c r="P4" s="2">
        <v>25</v>
      </c>
      <c r="Q4" s="2">
        <v>26</v>
      </c>
      <c r="R4" s="2">
        <v>27</v>
      </c>
      <c r="S4" s="2">
        <v>27</v>
      </c>
      <c r="T4" s="2">
        <v>28</v>
      </c>
      <c r="U4" s="2">
        <v>29</v>
      </c>
      <c r="V4" s="2">
        <v>30</v>
      </c>
      <c r="W4" s="2">
        <v>30</v>
      </c>
      <c r="X4" s="2"/>
    </row>
    <row r="5" spans="1:24" x14ac:dyDescent="0.35">
      <c r="A5" t="s">
        <v>9</v>
      </c>
      <c r="B5" s="3">
        <f>Budget!B8/KPIs!B4</f>
        <v>6900</v>
      </c>
      <c r="C5" s="3">
        <f>Budget!C8/KPIs!C4</f>
        <v>4600</v>
      </c>
      <c r="D5" s="3">
        <f>Budget!D8/KPIs!D4</f>
        <v>3450</v>
      </c>
      <c r="E5" s="3">
        <f>Budget!E8/KPIs!E4</f>
        <v>2300</v>
      </c>
      <c r="F5" s="3">
        <f>Budget!F8/KPIs!F4</f>
        <v>1725</v>
      </c>
      <c r="G5" s="3">
        <f>Budget!G8/KPIs!G4</f>
        <v>1380</v>
      </c>
      <c r="H5" s="3">
        <f>Budget!H8/KPIs!H4</f>
        <v>1350</v>
      </c>
      <c r="I5" s="3">
        <f>Budget!I8/KPIs!I4</f>
        <v>1157.1428571428571</v>
      </c>
      <c r="J5" s="3">
        <f>Budget!J8/KPIs!J4</f>
        <v>1012.5</v>
      </c>
      <c r="K5" s="3">
        <f>Budget!K8/KPIs!K4</f>
        <v>900</v>
      </c>
      <c r="L5" s="3">
        <f>Budget!L8/KPIs!L4</f>
        <v>852.63157894736844</v>
      </c>
      <c r="M5" s="3">
        <f>Budget!M8/KPIs!M4</f>
        <v>771.42857142857144</v>
      </c>
      <c r="N5" s="3">
        <f>Budget!N8/KPIs!N4</f>
        <v>773.91304347826087</v>
      </c>
      <c r="O5" s="3">
        <f>Budget!O8/KPIs!O4</f>
        <v>741.66666666666663</v>
      </c>
      <c r="P5" s="3">
        <f>Budget!P8/KPIs!P4</f>
        <v>712</v>
      </c>
      <c r="Q5" s="3">
        <f>Budget!Q8/KPIs!Q4</f>
        <v>684.61538461538464</v>
      </c>
      <c r="R5" s="3">
        <f>Budget!R8/KPIs!R4</f>
        <v>659.25925925925924</v>
      </c>
      <c r="S5" s="3">
        <f>Budget!S8/KPIs!S4</f>
        <v>659.25925925925924</v>
      </c>
      <c r="T5" s="3">
        <f>Budget!T8/KPIs!T4</f>
        <v>635.71428571428567</v>
      </c>
      <c r="U5" s="3">
        <f>Budget!U8/KPIs!U4</f>
        <v>613.79310344827582</v>
      </c>
      <c r="V5" s="3">
        <f>Budget!V8/KPIs!V4</f>
        <v>593.33333333333337</v>
      </c>
      <c r="W5" s="3">
        <f>Budget!W8/KPIs!W4</f>
        <v>593.33333333333337</v>
      </c>
      <c r="X5" s="2"/>
    </row>
    <row r="6" spans="1:24" x14ac:dyDescent="0.35">
      <c r="A6" t="s">
        <v>23</v>
      </c>
      <c r="B6" s="2">
        <f>0.75*B4</f>
        <v>1.5</v>
      </c>
      <c r="C6" s="2">
        <f t="shared" ref="C6:W6" si="1">0.75*C4</f>
        <v>2.25</v>
      </c>
      <c r="D6" s="2">
        <f t="shared" si="1"/>
        <v>3</v>
      </c>
      <c r="E6" s="2">
        <f t="shared" si="1"/>
        <v>4.5</v>
      </c>
      <c r="F6" s="2">
        <f t="shared" si="1"/>
        <v>6</v>
      </c>
      <c r="G6" s="2">
        <f t="shared" si="1"/>
        <v>7.5</v>
      </c>
      <c r="H6" s="2">
        <f t="shared" si="1"/>
        <v>9</v>
      </c>
      <c r="I6" s="2">
        <f t="shared" si="1"/>
        <v>10.5</v>
      </c>
      <c r="J6" s="2">
        <f t="shared" si="1"/>
        <v>12</v>
      </c>
      <c r="K6" s="2">
        <f t="shared" si="1"/>
        <v>13.5</v>
      </c>
      <c r="L6" s="2">
        <f t="shared" si="1"/>
        <v>14.25</v>
      </c>
      <c r="M6" s="2">
        <f t="shared" si="1"/>
        <v>15.75</v>
      </c>
      <c r="N6" s="2">
        <f t="shared" si="1"/>
        <v>17.25</v>
      </c>
      <c r="O6" s="2">
        <f t="shared" si="1"/>
        <v>18</v>
      </c>
      <c r="P6" s="2">
        <f t="shared" si="1"/>
        <v>18.75</v>
      </c>
      <c r="Q6" s="2">
        <f t="shared" si="1"/>
        <v>19.5</v>
      </c>
      <c r="R6" s="2">
        <f t="shared" si="1"/>
        <v>20.25</v>
      </c>
      <c r="S6" s="2">
        <f t="shared" si="1"/>
        <v>20.25</v>
      </c>
      <c r="T6" s="2">
        <f t="shared" si="1"/>
        <v>21</v>
      </c>
      <c r="U6" s="2">
        <f t="shared" si="1"/>
        <v>21.75</v>
      </c>
      <c r="V6" s="2">
        <f t="shared" si="1"/>
        <v>22.5</v>
      </c>
      <c r="W6" s="2">
        <f t="shared" si="1"/>
        <v>22.5</v>
      </c>
      <c r="X6" s="2"/>
    </row>
    <row r="7" spans="1:24" x14ac:dyDescent="0.35">
      <c r="A7" t="s">
        <v>22</v>
      </c>
      <c r="B7" s="3">
        <f>Budget!B8/KPIs!B6</f>
        <v>9200</v>
      </c>
      <c r="C7" s="3">
        <f>Budget!C8/KPIs!C6</f>
        <v>6133.333333333333</v>
      </c>
      <c r="D7" s="3">
        <f>Budget!D8/KPIs!D6</f>
        <v>4600</v>
      </c>
      <c r="E7" s="3">
        <f>Budget!E8/KPIs!E6</f>
        <v>3066.6666666666665</v>
      </c>
      <c r="F7" s="3">
        <f>Budget!F8/KPIs!F6</f>
        <v>2300</v>
      </c>
      <c r="G7" s="3">
        <f>Budget!G8/KPIs!G6</f>
        <v>1840</v>
      </c>
      <c r="H7" s="3">
        <f>Budget!H8/KPIs!H6</f>
        <v>1800</v>
      </c>
      <c r="I7" s="3">
        <f>Budget!I8/KPIs!I6</f>
        <v>1542.8571428571429</v>
      </c>
      <c r="J7" s="3">
        <f>Budget!J8/KPIs!J6</f>
        <v>1350</v>
      </c>
      <c r="K7" s="3">
        <f>Budget!K8/KPIs!K6</f>
        <v>1200</v>
      </c>
      <c r="L7" s="3">
        <f>Budget!L8/KPIs!L6</f>
        <v>1136.8421052631579</v>
      </c>
      <c r="M7" s="3">
        <f>Budget!M8/KPIs!M6</f>
        <v>1028.5714285714287</v>
      </c>
      <c r="N7" s="3">
        <f>Budget!N8/KPIs!N6</f>
        <v>1031.8840579710145</v>
      </c>
      <c r="O7" s="3">
        <f>Budget!O8/KPIs!O6</f>
        <v>988.88888888888891</v>
      </c>
      <c r="P7" s="3">
        <f>Budget!P8/KPIs!P6</f>
        <v>949.33333333333337</v>
      </c>
      <c r="Q7" s="3">
        <f>Budget!Q8/KPIs!Q6</f>
        <v>912.82051282051282</v>
      </c>
      <c r="R7" s="3">
        <f>Budget!R8/KPIs!R6</f>
        <v>879.01234567901236</v>
      </c>
      <c r="S7" s="3">
        <f>Budget!S8/KPIs!S6</f>
        <v>879.01234567901236</v>
      </c>
      <c r="T7" s="3">
        <f>Budget!T8/KPIs!T6</f>
        <v>847.61904761904759</v>
      </c>
      <c r="U7" s="3">
        <f>Budget!U8/KPIs!U6</f>
        <v>818.39080459770116</v>
      </c>
      <c r="V7" s="3">
        <f>Budget!V8/KPIs!V6</f>
        <v>791.11111111111109</v>
      </c>
      <c r="W7" s="3">
        <f>Budget!W8/KPIs!W6</f>
        <v>791.11111111111109</v>
      </c>
      <c r="X7" s="2"/>
    </row>
    <row r="8" spans="1:24" x14ac:dyDescent="0.3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24" x14ac:dyDescent="0.35">
      <c r="A9" t="s">
        <v>10</v>
      </c>
      <c r="B9" s="3">
        <f>Budget!B12*B6</f>
        <v>18000</v>
      </c>
      <c r="C9" s="3">
        <f>Budget!C12*C6</f>
        <v>27000</v>
      </c>
      <c r="D9" s="3">
        <f>Budget!D12*D6</f>
        <v>36000</v>
      </c>
      <c r="E9" s="3">
        <f>Budget!E12*E6</f>
        <v>54000</v>
      </c>
      <c r="F9" s="3">
        <f>Budget!F12*F6</f>
        <v>72000</v>
      </c>
      <c r="G9" s="3">
        <f>Budget!G12*G6</f>
        <v>90000</v>
      </c>
      <c r="H9" s="3">
        <f>Budget!H12*H6</f>
        <v>108000</v>
      </c>
      <c r="I9" s="3">
        <f>Budget!I12*I6</f>
        <v>126000</v>
      </c>
      <c r="J9" s="3">
        <f>Budget!J12*J6</f>
        <v>144000</v>
      </c>
      <c r="K9" s="3">
        <f>Budget!K12*K6</f>
        <v>162000</v>
      </c>
      <c r="L9" s="3">
        <f>Budget!L12*L6</f>
        <v>171000</v>
      </c>
      <c r="M9" s="3">
        <f>Budget!M12*M6</f>
        <v>189000</v>
      </c>
      <c r="N9" s="3">
        <f>Budget!N12*N6</f>
        <v>207000</v>
      </c>
      <c r="O9" s="3">
        <f>Budget!O12*O6</f>
        <v>216000</v>
      </c>
      <c r="P9" s="3">
        <f>Budget!P12*P6</f>
        <v>225000</v>
      </c>
      <c r="Q9" s="3">
        <f>Budget!Q12*Q6</f>
        <v>234000</v>
      </c>
      <c r="R9" s="3">
        <f>Budget!R12*R6</f>
        <v>243000</v>
      </c>
      <c r="S9" s="3">
        <f>Budget!S12*S6</f>
        <v>243000</v>
      </c>
      <c r="T9" s="3">
        <f>Budget!T12*T6</f>
        <v>252000</v>
      </c>
      <c r="U9" s="3">
        <f>Budget!U12*U6</f>
        <v>261000</v>
      </c>
      <c r="V9" s="3">
        <f>Budget!V12*V6</f>
        <v>270000</v>
      </c>
      <c r="W9" s="3">
        <f>Budget!W12*W6</f>
        <v>270000</v>
      </c>
      <c r="X9" s="2"/>
    </row>
    <row r="10" spans="1:24" x14ac:dyDescent="0.35">
      <c r="A10" t="s">
        <v>13</v>
      </c>
      <c r="B10" s="3">
        <f>Budget!B11*B9</f>
        <v>9000</v>
      </c>
      <c r="C10" s="3">
        <f>Budget!C11*C9</f>
        <v>13500</v>
      </c>
      <c r="D10" s="3">
        <f>Budget!D11*D9</f>
        <v>18000</v>
      </c>
      <c r="E10" s="3">
        <f>Budget!E11*E9</f>
        <v>27000</v>
      </c>
      <c r="F10" s="3">
        <f>Budget!F11*F9</f>
        <v>36000</v>
      </c>
      <c r="G10" s="3">
        <f>Budget!G11*G9</f>
        <v>45000</v>
      </c>
      <c r="H10" s="3">
        <f>Budget!H11*H9</f>
        <v>54000</v>
      </c>
      <c r="I10" s="3">
        <f>Budget!I11*I9</f>
        <v>63000</v>
      </c>
      <c r="J10" s="3">
        <f>Budget!J11*J9</f>
        <v>72000</v>
      </c>
      <c r="K10" s="3">
        <f>Budget!K11*K9</f>
        <v>81000</v>
      </c>
      <c r="L10" s="3">
        <f>Budget!L11*L9</f>
        <v>85500</v>
      </c>
      <c r="M10" s="3">
        <f>Budget!M11*M9</f>
        <v>94500</v>
      </c>
      <c r="N10" s="3">
        <f>Budget!N11*N9</f>
        <v>103500</v>
      </c>
      <c r="O10" s="3">
        <f>Budget!O11*O9</f>
        <v>108000</v>
      </c>
      <c r="P10" s="3">
        <f>Budget!P11*P9</f>
        <v>112500</v>
      </c>
      <c r="Q10" s="3">
        <f>Budget!Q11*Q9</f>
        <v>117000</v>
      </c>
      <c r="R10" s="3">
        <f>Budget!R11*R9</f>
        <v>121500</v>
      </c>
      <c r="S10" s="3">
        <f>Budget!S11*S9</f>
        <v>121500</v>
      </c>
      <c r="T10" s="3">
        <f>Budget!T11*T9</f>
        <v>126000</v>
      </c>
      <c r="U10" s="3">
        <f>Budget!U11*U9</f>
        <v>130500</v>
      </c>
      <c r="V10" s="3">
        <f>Budget!V11*V9</f>
        <v>135000</v>
      </c>
      <c r="W10" s="3">
        <f>Budget!W11*W9</f>
        <v>135000</v>
      </c>
      <c r="X10" s="2"/>
    </row>
    <row r="11" spans="1:24" x14ac:dyDescent="0.35">
      <c r="A11" t="s">
        <v>11</v>
      </c>
      <c r="B11" s="4">
        <f>B10/Budget!B8</f>
        <v>0.65217391304347827</v>
      </c>
      <c r="C11" s="4">
        <f>C10/Budget!C8</f>
        <v>0.97826086956521741</v>
      </c>
      <c r="D11" s="4">
        <f>D10/Budget!D8</f>
        <v>1.3043478260869565</v>
      </c>
      <c r="E11" s="4">
        <f>E10/Budget!E8</f>
        <v>1.9565217391304348</v>
      </c>
      <c r="F11" s="4">
        <f>F10/Budget!F8</f>
        <v>2.6086956521739131</v>
      </c>
      <c r="G11" s="4">
        <f>G10/Budget!G8</f>
        <v>3.2608695652173911</v>
      </c>
      <c r="H11" s="4">
        <f>H10/Budget!H8</f>
        <v>3.3333333333333335</v>
      </c>
      <c r="I11" s="4">
        <f>I10/Budget!I8</f>
        <v>3.8888888888888888</v>
      </c>
      <c r="J11" s="4">
        <f>J10/Budget!J8</f>
        <v>4.4444444444444446</v>
      </c>
      <c r="K11" s="4">
        <f>K10/Budget!K8</f>
        <v>5</v>
      </c>
      <c r="L11" s="4">
        <f>L10/Budget!L8</f>
        <v>5.2777777777777777</v>
      </c>
      <c r="M11" s="4">
        <f>M10/Budget!M8</f>
        <v>5.833333333333333</v>
      </c>
      <c r="N11" s="4">
        <f>N10/Budget!N8</f>
        <v>5.8146067415730336</v>
      </c>
      <c r="O11" s="4">
        <f>O10/Budget!O8</f>
        <v>6.0674157303370784</v>
      </c>
      <c r="P11" s="4">
        <f>P10/Budget!P8</f>
        <v>6.3202247191011232</v>
      </c>
      <c r="Q11" s="4">
        <f>Q10/Budget!Q8</f>
        <v>6.5730337078651688</v>
      </c>
      <c r="R11" s="4">
        <f>R10/Budget!R8</f>
        <v>6.8258426966292136</v>
      </c>
      <c r="S11" s="4">
        <f>S10/Budget!S8</f>
        <v>6.8258426966292136</v>
      </c>
      <c r="T11" s="4">
        <f>T10/Budget!T8</f>
        <v>7.0786516853932584</v>
      </c>
      <c r="U11" s="4">
        <f>U10/Budget!U8</f>
        <v>7.3314606741573032</v>
      </c>
      <c r="V11" s="4">
        <f>V10/Budget!V8</f>
        <v>7.584269662921348</v>
      </c>
      <c r="W11" s="4">
        <f>W10/Budget!W8</f>
        <v>7.584269662921348</v>
      </c>
      <c r="X11" s="2"/>
    </row>
    <row r="12" spans="1:24" x14ac:dyDescent="0.35">
      <c r="A12" t="s">
        <v>16</v>
      </c>
      <c r="B12" s="3">
        <f>Budget!B12*Budget!B13*KPIs!B6</f>
        <v>54000</v>
      </c>
      <c r="C12" s="3">
        <f>Budget!C12*Budget!C13*KPIs!C6</f>
        <v>81000</v>
      </c>
      <c r="D12" s="3">
        <f>Budget!D12*Budget!D13*KPIs!D6</f>
        <v>108000</v>
      </c>
      <c r="E12" s="3">
        <f>Budget!E12*Budget!E13*KPIs!E6</f>
        <v>162000</v>
      </c>
      <c r="F12" s="3">
        <f>Budget!F12*Budget!F13*KPIs!F6</f>
        <v>216000</v>
      </c>
      <c r="G12" s="3">
        <f>Budget!G12*Budget!G13*KPIs!G6</f>
        <v>270000</v>
      </c>
      <c r="H12" s="3">
        <f>Budget!H12*Budget!H13*KPIs!H6</f>
        <v>324000</v>
      </c>
      <c r="I12" s="3">
        <f>Budget!I12*Budget!I13*KPIs!I6</f>
        <v>378000</v>
      </c>
      <c r="J12" s="3">
        <f>Budget!J12*Budget!J13*KPIs!J6</f>
        <v>432000</v>
      </c>
      <c r="K12" s="3">
        <f>Budget!K12*Budget!K13*KPIs!K6</f>
        <v>486000</v>
      </c>
      <c r="L12" s="3">
        <f>Budget!L12*Budget!L13*KPIs!L6</f>
        <v>513000</v>
      </c>
      <c r="M12" s="3">
        <f>Budget!M12*Budget!M13*KPIs!M6</f>
        <v>567000</v>
      </c>
      <c r="N12" s="3">
        <f>Budget!N12*Budget!N13*KPIs!N6</f>
        <v>621000</v>
      </c>
      <c r="O12" s="3">
        <f>Budget!O12*Budget!O13*KPIs!O6</f>
        <v>648000</v>
      </c>
      <c r="P12" s="3">
        <f>Budget!P12*Budget!P13*KPIs!P6</f>
        <v>675000</v>
      </c>
      <c r="Q12" s="3">
        <f>Budget!Q12*Budget!Q13*KPIs!Q6</f>
        <v>702000</v>
      </c>
      <c r="R12" s="3">
        <f>Budget!R12*Budget!R13*KPIs!R6</f>
        <v>729000</v>
      </c>
      <c r="S12" s="3">
        <f>Budget!S12*Budget!S13*KPIs!S6</f>
        <v>729000</v>
      </c>
      <c r="T12" s="3">
        <f>Budget!T12*Budget!T13*KPIs!T6</f>
        <v>756000</v>
      </c>
      <c r="U12" s="3">
        <f>Budget!U12*Budget!U13*KPIs!U6</f>
        <v>783000</v>
      </c>
      <c r="V12" s="3">
        <f>Budget!V12*Budget!V13*KPIs!V6</f>
        <v>810000</v>
      </c>
      <c r="W12" s="3">
        <f>Budget!W12*Budget!W13*KPIs!W6</f>
        <v>810000</v>
      </c>
      <c r="X12" s="2"/>
    </row>
    <row r="13" spans="1:24" x14ac:dyDescent="0.35">
      <c r="A13" t="s">
        <v>12</v>
      </c>
      <c r="B13" s="4">
        <f>B12/Budget!B8</f>
        <v>3.9130434782608696</v>
      </c>
      <c r="C13" s="4">
        <f>C12/Budget!C8</f>
        <v>5.8695652173913047</v>
      </c>
      <c r="D13" s="4">
        <f>D12/Budget!D8</f>
        <v>7.8260869565217392</v>
      </c>
      <c r="E13" s="4">
        <f>E12/Budget!E8</f>
        <v>11.739130434782609</v>
      </c>
      <c r="F13" s="4">
        <f>F12/Budget!F8</f>
        <v>15.652173913043478</v>
      </c>
      <c r="G13" s="4">
        <f>G12/Budget!G8</f>
        <v>19.565217391304348</v>
      </c>
      <c r="H13" s="4">
        <f>H12/Budget!H8</f>
        <v>20</v>
      </c>
      <c r="I13" s="4">
        <f>I12/Budget!I8</f>
        <v>23.333333333333332</v>
      </c>
      <c r="J13" s="4">
        <f>J12/Budget!J8</f>
        <v>26.666666666666668</v>
      </c>
      <c r="K13" s="4">
        <f>K12/Budget!K8</f>
        <v>30</v>
      </c>
      <c r="L13" s="4">
        <f>L12/Budget!L8</f>
        <v>31.666666666666668</v>
      </c>
      <c r="M13" s="4">
        <f>M12/Budget!M8</f>
        <v>35</v>
      </c>
      <c r="N13" s="4">
        <f>N12/Budget!N8</f>
        <v>34.887640449438202</v>
      </c>
      <c r="O13" s="4">
        <f>O12/Budget!O8</f>
        <v>36.40449438202247</v>
      </c>
      <c r="P13" s="4">
        <f>P12/Budget!P8</f>
        <v>37.921348314606739</v>
      </c>
      <c r="Q13" s="4">
        <f>Q12/Budget!Q8</f>
        <v>39.438202247191015</v>
      </c>
      <c r="R13" s="4">
        <f>R12/Budget!R8</f>
        <v>40.955056179775283</v>
      </c>
      <c r="S13" s="4">
        <f>S12/Budget!S8</f>
        <v>40.955056179775283</v>
      </c>
      <c r="T13" s="4">
        <f>T12/Budget!T8</f>
        <v>42.471910112359552</v>
      </c>
      <c r="U13" s="4">
        <f>U12/Budget!U8</f>
        <v>43.988764044943821</v>
      </c>
      <c r="V13" s="4">
        <f>V12/Budget!V8</f>
        <v>45.50561797752809</v>
      </c>
      <c r="W13" s="4">
        <f>W12/Budget!W8</f>
        <v>45.50561797752809</v>
      </c>
      <c r="X13" s="2"/>
    </row>
    <row r="14" spans="1:24" x14ac:dyDescent="0.35">
      <c r="A14" t="s">
        <v>19</v>
      </c>
      <c r="B14" s="5">
        <f>B9/Budget!B8</f>
        <v>1.3043478260869565</v>
      </c>
      <c r="C14" s="5">
        <f>C9/Budget!C8</f>
        <v>1.9565217391304348</v>
      </c>
      <c r="D14" s="5">
        <f>D9/Budget!D8</f>
        <v>2.6086956521739131</v>
      </c>
      <c r="E14" s="5">
        <f>E9/Budget!E8</f>
        <v>3.9130434782608696</v>
      </c>
      <c r="F14" s="5">
        <f>F9/Budget!F8</f>
        <v>5.2173913043478262</v>
      </c>
      <c r="G14" s="5">
        <f>G9/Budget!G8</f>
        <v>6.5217391304347823</v>
      </c>
      <c r="H14" s="5">
        <f>H9/Budget!H8</f>
        <v>6.666666666666667</v>
      </c>
      <c r="I14" s="5">
        <f>I9/Budget!I8</f>
        <v>7.7777777777777777</v>
      </c>
      <c r="J14" s="5">
        <f>J9/Budget!J8</f>
        <v>8.8888888888888893</v>
      </c>
      <c r="K14" s="5">
        <f>K9/Budget!K8</f>
        <v>10</v>
      </c>
      <c r="L14" s="5">
        <f>L9/Budget!L8</f>
        <v>10.555555555555555</v>
      </c>
      <c r="M14" s="5">
        <f>M9/Budget!M8</f>
        <v>11.666666666666666</v>
      </c>
      <c r="N14" s="5">
        <f>N9/Budget!N8</f>
        <v>11.629213483146067</v>
      </c>
      <c r="O14" s="5">
        <f>O9/Budget!O8</f>
        <v>12.134831460674157</v>
      </c>
      <c r="P14" s="5">
        <f>P9/Budget!P8</f>
        <v>12.640449438202246</v>
      </c>
      <c r="Q14" s="5">
        <f>Q9/Budget!Q8</f>
        <v>13.146067415730338</v>
      </c>
      <c r="R14" s="5">
        <f>R9/Budget!R8</f>
        <v>13.651685393258427</v>
      </c>
      <c r="S14" s="5">
        <f>S9/Budget!S8</f>
        <v>13.651685393258427</v>
      </c>
      <c r="T14" s="5">
        <f>T9/Budget!T8</f>
        <v>14.157303370786517</v>
      </c>
      <c r="U14" s="5">
        <f>U9/Budget!U8</f>
        <v>14.662921348314606</v>
      </c>
      <c r="V14" s="5">
        <f>V9/Budget!V8</f>
        <v>15.168539325842696</v>
      </c>
      <c r="W14" s="5">
        <f>W9/Budget!W8</f>
        <v>15.168539325842696</v>
      </c>
      <c r="X14" s="5"/>
    </row>
    <row r="15" spans="1:24" x14ac:dyDescent="0.35">
      <c r="A15" t="s">
        <v>20</v>
      </c>
      <c r="B15" s="5">
        <f>B12/Budget!B8</f>
        <v>3.9130434782608696</v>
      </c>
      <c r="C15" s="5">
        <f>C12/Budget!C8</f>
        <v>5.8695652173913047</v>
      </c>
      <c r="D15" s="5">
        <f>D12/Budget!D8</f>
        <v>7.8260869565217392</v>
      </c>
      <c r="E15" s="5">
        <f>E12/Budget!E8</f>
        <v>11.739130434782609</v>
      </c>
      <c r="F15" s="5">
        <f>F12/Budget!F8</f>
        <v>15.652173913043478</v>
      </c>
      <c r="G15" s="5">
        <f>G12/Budget!G8</f>
        <v>19.565217391304348</v>
      </c>
      <c r="H15" s="5">
        <f>H12/Budget!H8</f>
        <v>20</v>
      </c>
      <c r="I15" s="5">
        <f>I12/Budget!I8</f>
        <v>23.333333333333332</v>
      </c>
      <c r="J15" s="5">
        <f>J12/Budget!J8</f>
        <v>26.666666666666668</v>
      </c>
      <c r="K15" s="5">
        <f>K12/Budget!K8</f>
        <v>30</v>
      </c>
      <c r="L15" s="5">
        <f>L12/Budget!L8</f>
        <v>31.666666666666668</v>
      </c>
      <c r="M15" s="5">
        <f>M12/Budget!M8</f>
        <v>35</v>
      </c>
      <c r="N15" s="5">
        <f>N12/Budget!N8</f>
        <v>34.887640449438202</v>
      </c>
      <c r="O15" s="5">
        <f>O12/Budget!O8</f>
        <v>36.40449438202247</v>
      </c>
      <c r="P15" s="5">
        <f>P12/Budget!P8</f>
        <v>37.921348314606739</v>
      </c>
      <c r="Q15" s="5">
        <f>Q12/Budget!Q8</f>
        <v>39.438202247191015</v>
      </c>
      <c r="R15" s="5">
        <f>R12/Budget!R8</f>
        <v>40.955056179775283</v>
      </c>
      <c r="S15" s="5">
        <f>S12/Budget!S8</f>
        <v>40.955056179775283</v>
      </c>
      <c r="T15" s="5">
        <f>T12/Budget!T8</f>
        <v>42.471910112359552</v>
      </c>
      <c r="U15" s="5">
        <f>U12/Budget!U8</f>
        <v>43.988764044943821</v>
      </c>
      <c r="V15" s="5">
        <f>V12/Budget!V8</f>
        <v>45.50561797752809</v>
      </c>
      <c r="W15" s="5">
        <f>W12/Budget!W8</f>
        <v>45.50561797752809</v>
      </c>
    </row>
    <row r="16" spans="1:24" x14ac:dyDescent="0.35">
      <c r="A16" t="s">
        <v>21</v>
      </c>
      <c r="B16" s="6">
        <f>B10/Budget!B8</f>
        <v>0.65217391304347827</v>
      </c>
      <c r="C16" s="6">
        <f>C10/Budget!C8</f>
        <v>0.97826086956521741</v>
      </c>
      <c r="D16" s="6">
        <f>D10/Budget!D8</f>
        <v>1.3043478260869565</v>
      </c>
      <c r="E16" s="6">
        <f>E10/Budget!E8</f>
        <v>1.9565217391304348</v>
      </c>
      <c r="F16" s="6">
        <f>F10/Budget!F8</f>
        <v>2.6086956521739131</v>
      </c>
      <c r="G16" s="6">
        <f>G10/Budget!G8</f>
        <v>3.2608695652173911</v>
      </c>
      <c r="H16" s="6">
        <f>H10/Budget!H8</f>
        <v>3.3333333333333335</v>
      </c>
      <c r="I16" s="6">
        <f>I10/Budget!I8</f>
        <v>3.8888888888888888</v>
      </c>
      <c r="J16" s="6">
        <f>J10/Budget!J8</f>
        <v>4.4444444444444446</v>
      </c>
      <c r="K16" s="6">
        <f>K10/Budget!K8</f>
        <v>5</v>
      </c>
      <c r="L16" s="6">
        <f>L10/Budget!L8</f>
        <v>5.2777777777777777</v>
      </c>
      <c r="M16" s="6">
        <f>M10/Budget!M8</f>
        <v>5.833333333333333</v>
      </c>
      <c r="N16" s="6">
        <f>N10/Budget!N8</f>
        <v>5.8146067415730336</v>
      </c>
      <c r="O16" s="6">
        <f>O10/Budget!O8</f>
        <v>6.0674157303370784</v>
      </c>
      <c r="P16" s="6">
        <f>P10/Budget!P8</f>
        <v>6.3202247191011232</v>
      </c>
      <c r="Q16" s="6">
        <f>Q10/Budget!Q8</f>
        <v>6.5730337078651688</v>
      </c>
      <c r="R16" s="6">
        <f>R10/Budget!R8</f>
        <v>6.8258426966292136</v>
      </c>
      <c r="S16" s="6">
        <f>S10/Budget!S8</f>
        <v>6.8258426966292136</v>
      </c>
      <c r="T16" s="6">
        <f>T10/Budget!T8</f>
        <v>7.0786516853932584</v>
      </c>
      <c r="U16" s="6">
        <f>U10/Budget!U8</f>
        <v>7.3314606741573032</v>
      </c>
      <c r="V16" s="6">
        <f>V10/Budget!V8</f>
        <v>7.584269662921348</v>
      </c>
      <c r="W16" s="6">
        <f>W10/Budget!W8</f>
        <v>7.584269662921348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23" sqref="O23"/>
    </sheetView>
  </sheetViews>
  <sheetFormatPr defaultRowHeight="14.5" x14ac:dyDescent="0.3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Sheet1</vt:lpstr>
      <vt:lpstr>Budget</vt:lpstr>
      <vt:lpstr>KPIs</vt:lpstr>
      <vt:lpstr>ROI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 King</dc:creator>
  <cp:lastModifiedBy>elliott</cp:lastModifiedBy>
  <cp:lastPrinted>2015-03-05T12:15:53Z</cp:lastPrinted>
  <dcterms:created xsi:type="dcterms:W3CDTF">2014-12-04T12:42:29Z</dcterms:created>
  <dcterms:modified xsi:type="dcterms:W3CDTF">2016-12-19T12:05:01Z</dcterms:modified>
</cp:coreProperties>
</file>